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Готовность" sheetId="1" r:id="rId1"/>
    <sheet name="Лист1" sheetId="2" r:id="rId2"/>
  </sheets>
  <definedNames>
    <definedName name="_xlnm.Print_Area" localSheetId="0">'Готовность'!$A$1:$AA$58</definedName>
  </definedNames>
  <calcPr fullCalcOnLoad="1"/>
</workbook>
</file>

<file path=xl/sharedStrings.xml><?xml version="1.0" encoding="utf-8"?>
<sst xmlns="http://schemas.openxmlformats.org/spreadsheetml/2006/main" count="85" uniqueCount="74">
  <si>
    <t>№ пп</t>
  </si>
  <si>
    <t>Западный РЭР</t>
  </si>
  <si>
    <t xml:space="preserve">Советский РЭР </t>
  </si>
  <si>
    <t xml:space="preserve">Центральный РЭР </t>
  </si>
  <si>
    <t xml:space="preserve">Октябрьский РЭР </t>
  </si>
  <si>
    <t>Первомайский РЭР</t>
  </si>
  <si>
    <t>Северный РЭР</t>
  </si>
  <si>
    <t>Общее кол-во  домов</t>
  </si>
  <si>
    <t>Дет. Сады</t>
  </si>
  <si>
    <t>Школы общеобраз</t>
  </si>
  <si>
    <t>Другие школы</t>
  </si>
  <si>
    <t>Больницы</t>
  </si>
  <si>
    <t>Детские дома</t>
  </si>
  <si>
    <t>Всего</t>
  </si>
  <si>
    <t>ООО "Восток-Центр"</t>
  </si>
  <si>
    <t>ЖСК,ТСЖ</t>
  </si>
  <si>
    <t>Восточный ЭР</t>
  </si>
  <si>
    <t>Рябковский ЭР</t>
  </si>
  <si>
    <t>ООО ГУК</t>
  </si>
  <si>
    <t>ООО"Восток сервис"</t>
  </si>
  <si>
    <t>общее количество</t>
  </si>
  <si>
    <t>Частный сектор</t>
  </si>
  <si>
    <t>ООО "УК "Согласие"</t>
  </si>
  <si>
    <t>ООО"УК"Строитель-97"</t>
  </si>
  <si>
    <t>ООО"УК"Омега"</t>
  </si>
  <si>
    <t>ООО"УК"Ключ"</t>
  </si>
  <si>
    <t>ООО"УК"Лидер"</t>
  </si>
  <si>
    <t>ООО"Сервис"</t>
  </si>
  <si>
    <t>ООО"ЖКО"Фортуна"</t>
  </si>
  <si>
    <t>ООО"УК"Престиж"</t>
  </si>
  <si>
    <t>ООО"УК"Престиж-Курган"</t>
  </si>
  <si>
    <t>ООО"УО"Риск ЖЭУ"</t>
  </si>
  <si>
    <t>ООО"УО"Спектр"</t>
  </si>
  <si>
    <t>ООО"УО"Волна"</t>
  </si>
  <si>
    <t>ООО"УК"Жилищник"</t>
  </si>
  <si>
    <t>"УК"Горкомжилстрой"</t>
  </si>
  <si>
    <t>ООО"УК"Надежность"</t>
  </si>
  <si>
    <t>ООО"УК"Мастер"</t>
  </si>
  <si>
    <t>ООО"УК"Управдом"</t>
  </si>
  <si>
    <t>ООО"УК"Возрождение"</t>
  </si>
  <si>
    <t>ООО"СК"Байкал"</t>
  </si>
  <si>
    <t>МУП"Прометей"</t>
  </si>
  <si>
    <t>Без УК</t>
  </si>
  <si>
    <t>ООО"УК"Ваш дом"</t>
  </si>
  <si>
    <t>УК"Соцгарантия"</t>
  </si>
  <si>
    <t xml:space="preserve">            Соцкультбыт</t>
  </si>
  <si>
    <t>ООО"УК"Уют (Баскаль)</t>
  </si>
  <si>
    <t>ООО"УК"УЮТ"</t>
  </si>
  <si>
    <t>ООО "УО "Забота"</t>
  </si>
  <si>
    <t>МУП"Спектр"</t>
  </si>
  <si>
    <t>ООО"УК"Олимп"</t>
  </si>
  <si>
    <t>ООО АДС"Курган"</t>
  </si>
  <si>
    <t>%  промыто</t>
  </si>
  <si>
    <t>% опрессовано</t>
  </si>
  <si>
    <t>готовность</t>
  </si>
  <si>
    <t>%Готовности</t>
  </si>
  <si>
    <t xml:space="preserve">                                                 СВОДНАЯ ТАБЛИЦА</t>
  </si>
  <si>
    <t xml:space="preserve">                            ЖИЛИЩНОГО ФОНДА И СОЦКУЛЬТБЫТА</t>
  </si>
  <si>
    <t>ООО"Содружество"</t>
  </si>
  <si>
    <t>ООО"УК"Новый город"</t>
  </si>
  <si>
    <t>Управляющие компании</t>
  </si>
  <si>
    <t>ООО"УК"Защита"</t>
  </si>
  <si>
    <t>"УК"Чистый квартал"</t>
  </si>
  <si>
    <t>ООО"Курган-Плюс"</t>
  </si>
  <si>
    <t>Гидропневматическая промывка</t>
  </si>
  <si>
    <t>гидравлические испытания</t>
  </si>
  <si>
    <t xml:space="preserve">                                                    03 ИЮНЯ 2015 ГОДА</t>
  </si>
  <si>
    <t>ООО "УК Заозерный"</t>
  </si>
  <si>
    <t>"УК"Солнечный дворик"</t>
  </si>
  <si>
    <t>ООО"УК"Квартал"</t>
  </si>
  <si>
    <t>ООО"УК"Единство"</t>
  </si>
  <si>
    <t>ДНУ</t>
  </si>
  <si>
    <t>ООО СК"Зауралье"</t>
  </si>
  <si>
    <t>19 АВГУСТА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</si>
</sst>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 vertical="justify" textRotation="90"/>
    </xf>
    <xf numFmtId="0" fontId="2" fillId="0" borderId="12" xfId="0" applyFont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164" fontId="2" fillId="35" borderId="15" xfId="0" applyNumberFormat="1" applyFont="1" applyFill="1" applyBorder="1" applyAlignment="1">
      <alignment horizontal="center" vertical="center"/>
    </xf>
    <xf numFmtId="164" fontId="2" fillId="35" borderId="16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 textRotation="90"/>
    </xf>
    <xf numFmtId="0" fontId="2" fillId="0" borderId="19" xfId="0" applyFont="1" applyBorder="1" applyAlignment="1">
      <alignment/>
    </xf>
    <xf numFmtId="0" fontId="2" fillId="35" borderId="20" xfId="0" applyFont="1" applyFill="1" applyBorder="1" applyAlignment="1">
      <alignment horizontal="center"/>
    </xf>
    <xf numFmtId="164" fontId="2" fillId="35" borderId="21" xfId="0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 vertical="center"/>
    </xf>
    <xf numFmtId="164" fontId="2" fillId="35" borderId="24" xfId="0" applyNumberFormat="1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textRotation="90" wrapText="1"/>
    </xf>
    <xf numFmtId="0" fontId="2" fillId="34" borderId="26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8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 vertical="center" textRotation="90" wrapText="1"/>
    </xf>
    <xf numFmtId="0" fontId="11" fillId="34" borderId="16" xfId="0" applyFont="1" applyFill="1" applyBorder="1" applyAlignment="1">
      <alignment/>
    </xf>
    <xf numFmtId="0" fontId="9" fillId="35" borderId="21" xfId="53" applyFont="1" applyFill="1" applyBorder="1" applyAlignment="1">
      <alignment horizontal="center" vertical="center"/>
      <protection/>
    </xf>
    <xf numFmtId="0" fontId="9" fillId="35" borderId="16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9" fillId="35" borderId="16" xfId="53" applyFont="1" applyFill="1" applyBorder="1" applyAlignment="1">
      <alignment horizontal="center" vertical="center"/>
      <protection/>
    </xf>
    <xf numFmtId="0" fontId="11" fillId="35" borderId="15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textRotation="90" wrapText="1"/>
    </xf>
    <xf numFmtId="0" fontId="9" fillId="35" borderId="16" xfId="53" applyFont="1" applyFill="1" applyBorder="1" applyAlignment="1">
      <alignment horizontal="center"/>
      <protection/>
    </xf>
    <xf numFmtId="0" fontId="9" fillId="35" borderId="15" xfId="0" applyFont="1" applyFill="1" applyBorder="1" applyAlignment="1">
      <alignment horizontal="center"/>
    </xf>
    <xf numFmtId="0" fontId="9" fillId="35" borderId="15" xfId="53" applyFont="1" applyFill="1" applyBorder="1" applyAlignment="1">
      <alignment horizontal="center"/>
      <protection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/>
    </xf>
    <xf numFmtId="0" fontId="11" fillId="34" borderId="31" xfId="0" applyFont="1" applyFill="1" applyBorder="1" applyAlignment="1">
      <alignment/>
    </xf>
    <xf numFmtId="0" fontId="1" fillId="34" borderId="29" xfId="0" applyFont="1" applyFill="1" applyBorder="1" applyAlignment="1">
      <alignment horizontal="center"/>
    </xf>
    <xf numFmtId="0" fontId="11" fillId="34" borderId="32" xfId="0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0" fontId="11" fillId="34" borderId="33" xfId="0" applyFont="1" applyFill="1" applyBorder="1" applyAlignment="1">
      <alignment/>
    </xf>
    <xf numFmtId="0" fontId="1" fillId="34" borderId="34" xfId="0" applyFont="1" applyFill="1" applyBorder="1" applyAlignment="1">
      <alignment horizontal="center"/>
    </xf>
    <xf numFmtId="0" fontId="1" fillId="34" borderId="20" xfId="0" applyFont="1" applyFill="1" applyBorder="1" applyAlignment="1">
      <alignment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 vertical="center"/>
    </xf>
    <xf numFmtId="0" fontId="9" fillId="35" borderId="20" xfId="53" applyFont="1" applyFill="1" applyBorder="1" applyAlignment="1">
      <alignment horizontal="center" vertical="center"/>
      <protection/>
    </xf>
    <xf numFmtId="0" fontId="9" fillId="35" borderId="21" xfId="53" applyFont="1" applyFill="1" applyBorder="1" applyAlignment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34" borderId="15" xfId="53" applyFont="1" applyFill="1" applyBorder="1">
      <alignment/>
      <protection/>
    </xf>
    <xf numFmtId="0" fontId="9" fillId="34" borderId="16" xfId="53" applyFont="1" applyFill="1" applyBorder="1" applyAlignment="1">
      <alignment horizontal="left" wrapText="1"/>
      <protection/>
    </xf>
    <xf numFmtId="0" fontId="9" fillId="34" borderId="21" xfId="53" applyFont="1" applyFill="1" applyBorder="1" applyAlignment="1">
      <alignment horizontal="left" wrapText="1"/>
      <protection/>
    </xf>
    <xf numFmtId="0" fontId="9" fillId="34" borderId="16" xfId="53" applyFont="1" applyFill="1" applyBorder="1">
      <alignment/>
      <protection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9" fillId="34" borderId="38" xfId="53" applyFont="1" applyFill="1" applyBorder="1" applyAlignment="1">
      <alignment horizontal="center" vertical="center"/>
      <protection/>
    </xf>
    <xf numFmtId="0" fontId="9" fillId="34" borderId="27" xfId="53" applyFont="1" applyFill="1" applyBorder="1" applyAlignment="1">
      <alignment horizontal="center" vertical="center"/>
      <protection/>
    </xf>
    <xf numFmtId="0" fontId="9" fillId="34" borderId="38" xfId="53" applyFont="1" applyFill="1" applyBorder="1" applyAlignment="1">
      <alignment horizontal="center"/>
      <protection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/>
    </xf>
    <xf numFmtId="0" fontId="9" fillId="34" borderId="27" xfId="53" applyFont="1" applyFill="1" applyBorder="1" applyAlignment="1">
      <alignment horizontal="center"/>
      <protection/>
    </xf>
    <xf numFmtId="0" fontId="9" fillId="34" borderId="42" xfId="0" applyFont="1" applyFill="1" applyBorder="1" applyAlignment="1">
      <alignment horizontal="center"/>
    </xf>
    <xf numFmtId="0" fontId="9" fillId="34" borderId="33" xfId="0" applyFont="1" applyFill="1" applyBorder="1" applyAlignment="1">
      <alignment/>
    </xf>
    <xf numFmtId="0" fontId="9" fillId="35" borderId="21" xfId="53" applyFont="1" applyFill="1" applyBorder="1" applyAlignment="1">
      <alignment horizontal="left" wrapText="1"/>
      <protection/>
    </xf>
    <xf numFmtId="0" fontId="2" fillId="35" borderId="2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/>
    </xf>
    <xf numFmtId="0" fontId="2" fillId="35" borderId="39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/>
    </xf>
    <xf numFmtId="0" fontId="9" fillId="35" borderId="27" xfId="53" applyFont="1" applyFill="1" applyBorder="1" applyAlignment="1">
      <alignment horizontal="center" vertical="center"/>
      <protection/>
    </xf>
    <xf numFmtId="0" fontId="2" fillId="35" borderId="39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/>
    </xf>
    <xf numFmtId="0" fontId="11" fillId="35" borderId="16" xfId="0" applyFont="1" applyFill="1" applyBorder="1" applyAlignment="1">
      <alignment/>
    </xf>
    <xf numFmtId="0" fontId="2" fillId="35" borderId="13" xfId="0" applyFont="1" applyFill="1" applyBorder="1" applyAlignment="1">
      <alignment horizontal="center" vertical="center"/>
    </xf>
    <xf numFmtId="0" fontId="9" fillId="35" borderId="38" xfId="53" applyFont="1" applyFill="1" applyBorder="1" applyAlignment="1">
      <alignment horizontal="center" vertical="center"/>
      <protection/>
    </xf>
    <xf numFmtId="0" fontId="9" fillId="35" borderId="38" xfId="0" applyFont="1" applyFill="1" applyBorder="1" applyAlignment="1">
      <alignment horizontal="center"/>
    </xf>
    <xf numFmtId="0" fontId="9" fillId="35" borderId="21" xfId="0" applyFont="1" applyFill="1" applyBorder="1" applyAlignment="1">
      <alignment/>
    </xf>
    <xf numFmtId="0" fontId="9" fillId="35" borderId="27" xfId="0" applyFont="1" applyFill="1" applyBorder="1" applyAlignment="1">
      <alignment horizontal="center"/>
    </xf>
    <xf numFmtId="0" fontId="9" fillId="36" borderId="21" xfId="53" applyFont="1" applyFill="1" applyBorder="1" applyAlignment="1">
      <alignment horizontal="left" wrapText="1"/>
      <protection/>
    </xf>
    <xf numFmtId="0" fontId="9" fillId="35" borderId="16" xfId="53" applyFont="1" applyFill="1" applyBorder="1" applyAlignment="1">
      <alignment horizontal="left" wrapText="1"/>
      <protection/>
    </xf>
    <xf numFmtId="0" fontId="11" fillId="34" borderId="33" xfId="0" applyFont="1" applyFill="1" applyBorder="1" applyAlignment="1">
      <alignment textRotation="90"/>
    </xf>
    <xf numFmtId="0" fontId="11" fillId="34" borderId="43" xfId="0" applyFont="1" applyFill="1" applyBorder="1" applyAlignment="1">
      <alignment textRotation="90"/>
    </xf>
    <xf numFmtId="0" fontId="1" fillId="34" borderId="44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horizontal="center" vertical="center"/>
    </xf>
    <xf numFmtId="0" fontId="3" fillId="37" borderId="46" xfId="0" applyFont="1" applyFill="1" applyBorder="1" applyAlignment="1">
      <alignment horizontal="center" vertical="center"/>
    </xf>
    <xf numFmtId="0" fontId="2" fillId="37" borderId="47" xfId="0" applyFont="1" applyFill="1" applyBorder="1" applyAlignment="1">
      <alignment horizontal="center" vertical="center"/>
    </xf>
    <xf numFmtId="0" fontId="1" fillId="37" borderId="48" xfId="0" applyFont="1" applyFill="1" applyBorder="1" applyAlignment="1">
      <alignment horizontal="center" vertical="center"/>
    </xf>
    <xf numFmtId="0" fontId="1" fillId="37" borderId="49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50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5" fillId="37" borderId="51" xfId="0" applyFont="1" applyFill="1" applyBorder="1" applyAlignment="1">
      <alignment horizontal="center" vertical="center" textRotation="90" wrapText="1"/>
    </xf>
    <xf numFmtId="0" fontId="5" fillId="37" borderId="43" xfId="0" applyFont="1" applyFill="1" applyBorder="1" applyAlignment="1">
      <alignment horizontal="center" vertical="center" textRotation="90" wrapText="1"/>
    </xf>
    <xf numFmtId="0" fontId="1" fillId="34" borderId="52" xfId="0" applyFont="1" applyFill="1" applyBorder="1" applyAlignment="1">
      <alignment horizontal="center" vertical="center" textRotation="90"/>
    </xf>
    <xf numFmtId="0" fontId="3" fillId="37" borderId="53" xfId="0" applyFont="1" applyFill="1" applyBorder="1" applyAlignment="1">
      <alignment horizontal="center" vertical="center" wrapText="1"/>
    </xf>
    <xf numFmtId="0" fontId="3" fillId="37" borderId="54" xfId="0" applyFont="1" applyFill="1" applyBorder="1" applyAlignment="1">
      <alignment horizontal="center" vertical="center" wrapText="1"/>
    </xf>
    <xf numFmtId="0" fontId="3" fillId="37" borderId="46" xfId="0" applyFont="1" applyFill="1" applyBorder="1" applyAlignment="1">
      <alignment horizontal="center" vertical="center" wrapText="1"/>
    </xf>
    <xf numFmtId="0" fontId="1" fillId="35" borderId="50" xfId="0" applyFont="1" applyFill="1" applyBorder="1" applyAlignment="1">
      <alignment horizontal="center" vertical="center" textRotation="90" wrapText="1"/>
    </xf>
    <xf numFmtId="0" fontId="1" fillId="35" borderId="20" xfId="0" applyFont="1" applyFill="1" applyBorder="1" applyAlignment="1">
      <alignment horizontal="center" vertical="center" textRotation="90" wrapText="1"/>
    </xf>
    <xf numFmtId="0" fontId="1" fillId="33" borderId="47" xfId="0" applyFont="1" applyFill="1" applyBorder="1" applyAlignment="1">
      <alignment horizontal="center" vertical="center" textRotation="90" wrapText="1"/>
    </xf>
    <xf numFmtId="0" fontId="1" fillId="33" borderId="18" xfId="0" applyFont="1" applyFill="1" applyBorder="1" applyAlignment="1">
      <alignment horizontal="center" vertical="center" textRotation="90" wrapText="1"/>
    </xf>
    <xf numFmtId="0" fontId="12" fillId="37" borderId="53" xfId="0" applyFont="1" applyFill="1" applyBorder="1" applyAlignment="1">
      <alignment horizontal="center" vertical="center" wrapText="1"/>
    </xf>
    <xf numFmtId="0" fontId="12" fillId="37" borderId="54" xfId="0" applyFont="1" applyFill="1" applyBorder="1" applyAlignment="1">
      <alignment horizontal="center" vertical="center" wrapText="1"/>
    </xf>
    <xf numFmtId="0" fontId="12" fillId="37" borderId="4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view="pageBreakPreview" zoomScaleSheetLayoutView="100" workbookViewId="0" topLeftCell="A1">
      <selection activeCell="A5" sqref="A5:AA57"/>
    </sheetView>
  </sheetViews>
  <sheetFormatPr defaultColWidth="9.00390625" defaultRowHeight="12.75"/>
  <cols>
    <col min="1" max="1" width="4.625" style="1" customWidth="1"/>
    <col min="2" max="2" width="2.375" style="1" customWidth="1"/>
    <col min="3" max="3" width="21.25390625" style="1" customWidth="1"/>
    <col min="4" max="4" width="6.125" style="1" customWidth="1"/>
    <col min="5" max="5" width="5.75390625" style="1" customWidth="1"/>
    <col min="6" max="6" width="4.625" style="3" customWidth="1"/>
    <col min="7" max="7" width="4.875" style="3" customWidth="1"/>
    <col min="8" max="8" width="4.375" style="3" customWidth="1"/>
    <col min="9" max="9" width="4.125" style="3" customWidth="1"/>
    <col min="10" max="10" width="4.625" style="3" customWidth="1"/>
    <col min="11" max="11" width="4.875" style="3" customWidth="1"/>
    <col min="12" max="12" width="4.375" style="3" customWidth="1"/>
    <col min="13" max="13" width="5.75390625" style="3" customWidth="1"/>
    <col min="14" max="14" width="6.00390625" style="2" customWidth="1"/>
    <col min="15" max="15" width="5.00390625" style="2" customWidth="1"/>
    <col min="16" max="18" width="4.75390625" style="2" customWidth="1"/>
    <col min="19" max="19" width="4.625" style="2" customWidth="1"/>
    <col min="20" max="20" width="4.75390625" style="2" customWidth="1"/>
    <col min="21" max="21" width="4.875" style="2" customWidth="1"/>
    <col min="22" max="22" width="4.625" style="2" customWidth="1"/>
    <col min="23" max="23" width="5.75390625" style="2" customWidth="1"/>
    <col min="24" max="24" width="5.875" style="2" customWidth="1"/>
    <col min="25" max="25" width="7.875" style="2" customWidth="1"/>
    <col min="26" max="26" width="6.625" style="1" customWidth="1"/>
    <col min="27" max="27" width="6.25390625" style="2" customWidth="1"/>
    <col min="28" max="16384" width="9.125" style="1" customWidth="1"/>
  </cols>
  <sheetData>
    <row r="1" spans="1:27" ht="15.75">
      <c r="A1" s="17"/>
      <c r="B1" s="17"/>
      <c r="C1" s="5"/>
      <c r="D1" s="5"/>
      <c r="E1" s="16" t="s">
        <v>56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15.75">
      <c r="A2" s="17"/>
      <c r="B2" s="17"/>
      <c r="C2" s="5"/>
      <c r="D2" s="5"/>
      <c r="E2" s="16" t="s">
        <v>57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15.75">
      <c r="A3" s="17"/>
      <c r="B3" s="17"/>
      <c r="C3" s="5"/>
      <c r="D3" s="5"/>
      <c r="E3" s="16" t="s">
        <v>66</v>
      </c>
      <c r="F3" s="16"/>
      <c r="G3" s="16"/>
      <c r="H3" s="16"/>
      <c r="I3" s="16"/>
      <c r="J3" s="16"/>
      <c r="K3" s="16" t="s">
        <v>73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16.5" thickBot="1">
      <c r="A4" s="17"/>
      <c r="B4" s="17"/>
      <c r="C4" s="5"/>
      <c r="D4" s="5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s="2" customFormat="1" ht="29.25" customHeight="1">
      <c r="A5" s="126" t="s">
        <v>0</v>
      </c>
      <c r="B5" s="122" t="s">
        <v>60</v>
      </c>
      <c r="C5" s="123"/>
      <c r="D5" s="128" t="s">
        <v>7</v>
      </c>
      <c r="E5" s="131" t="s">
        <v>64</v>
      </c>
      <c r="F5" s="132"/>
      <c r="G5" s="132"/>
      <c r="H5" s="132"/>
      <c r="I5" s="132"/>
      <c r="J5" s="132"/>
      <c r="K5" s="132"/>
      <c r="L5" s="133"/>
      <c r="M5" s="136" t="s">
        <v>7</v>
      </c>
      <c r="N5" s="134" t="s">
        <v>52</v>
      </c>
      <c r="O5" s="138" t="s">
        <v>65</v>
      </c>
      <c r="P5" s="139"/>
      <c r="Q5" s="139"/>
      <c r="R5" s="139"/>
      <c r="S5" s="139"/>
      <c r="T5" s="139"/>
      <c r="U5" s="139"/>
      <c r="V5" s="140"/>
      <c r="W5" s="136" t="s">
        <v>7</v>
      </c>
      <c r="X5" s="134" t="s">
        <v>53</v>
      </c>
      <c r="Y5" s="120" t="s">
        <v>54</v>
      </c>
      <c r="Z5" s="121"/>
      <c r="AA5" s="134" t="s">
        <v>55</v>
      </c>
    </row>
    <row r="6" spans="1:27" s="2" customFormat="1" ht="56.25" customHeight="1" thickBot="1">
      <c r="A6" s="127"/>
      <c r="B6" s="124"/>
      <c r="C6" s="125"/>
      <c r="D6" s="129"/>
      <c r="E6" s="39" t="s">
        <v>1</v>
      </c>
      <c r="F6" s="48" t="s">
        <v>2</v>
      </c>
      <c r="G6" s="48" t="s">
        <v>3</v>
      </c>
      <c r="H6" s="48" t="s">
        <v>4</v>
      </c>
      <c r="I6" s="48" t="s">
        <v>5</v>
      </c>
      <c r="J6" s="48" t="s">
        <v>6</v>
      </c>
      <c r="K6" s="48" t="s">
        <v>16</v>
      </c>
      <c r="L6" s="48" t="s">
        <v>17</v>
      </c>
      <c r="M6" s="137"/>
      <c r="N6" s="135"/>
      <c r="O6" s="27" t="s">
        <v>1</v>
      </c>
      <c r="P6" s="4" t="s">
        <v>2</v>
      </c>
      <c r="Q6" s="4" t="s">
        <v>3</v>
      </c>
      <c r="R6" s="4" t="s">
        <v>4</v>
      </c>
      <c r="S6" s="4" t="s">
        <v>5</v>
      </c>
      <c r="T6" s="4" t="s">
        <v>6</v>
      </c>
      <c r="U6" s="4" t="s">
        <v>16</v>
      </c>
      <c r="V6" s="4" t="s">
        <v>17</v>
      </c>
      <c r="W6" s="137"/>
      <c r="X6" s="135"/>
      <c r="Y6" s="6" t="s">
        <v>20</v>
      </c>
      <c r="Z6" s="18" t="s">
        <v>54</v>
      </c>
      <c r="AA6" s="135"/>
    </row>
    <row r="7" spans="1:27" ht="20.25" customHeight="1">
      <c r="A7" s="52">
        <v>1</v>
      </c>
      <c r="B7" s="130"/>
      <c r="C7" s="72" t="s">
        <v>51</v>
      </c>
      <c r="D7" s="51">
        <v>5</v>
      </c>
      <c r="E7" s="76"/>
      <c r="F7" s="77"/>
      <c r="G7" s="77"/>
      <c r="H7" s="77"/>
      <c r="I7" s="77"/>
      <c r="J7" s="77">
        <v>2</v>
      </c>
      <c r="K7" s="77"/>
      <c r="L7" s="77"/>
      <c r="M7" s="63">
        <f aca="true" t="shared" si="0" ref="M7:M16">L7+K7+J7+I7+H7+G7+F7+E7</f>
        <v>2</v>
      </c>
      <c r="N7" s="11">
        <f>M7/D7*100</f>
        <v>40</v>
      </c>
      <c r="O7" s="64"/>
      <c r="P7" s="65"/>
      <c r="Q7" s="65"/>
      <c r="R7" s="65"/>
      <c r="S7" s="65"/>
      <c r="T7" s="65">
        <v>2</v>
      </c>
      <c r="U7" s="65"/>
      <c r="V7" s="65"/>
      <c r="W7" s="66">
        <f>V7+U7+T7+S7+R7+Q7+P7+O7</f>
        <v>2</v>
      </c>
      <c r="X7" s="11">
        <f>W7/D7*100</f>
        <v>40</v>
      </c>
      <c r="Y7" s="79">
        <v>5</v>
      </c>
      <c r="Z7" s="63">
        <v>2</v>
      </c>
      <c r="AA7" s="11">
        <f>Z7*100/Y7</f>
        <v>40</v>
      </c>
    </row>
    <row r="8" spans="1:27" ht="18.75" customHeight="1">
      <c r="A8" s="53">
        <v>2</v>
      </c>
      <c r="B8" s="130"/>
      <c r="C8" s="72" t="s">
        <v>40</v>
      </c>
      <c r="D8" s="51">
        <v>9</v>
      </c>
      <c r="E8" s="76">
        <v>1</v>
      </c>
      <c r="F8" s="77"/>
      <c r="G8" s="77"/>
      <c r="H8" s="77"/>
      <c r="I8" s="77"/>
      <c r="J8" s="77">
        <v>1</v>
      </c>
      <c r="K8" s="77">
        <v>5</v>
      </c>
      <c r="L8" s="77"/>
      <c r="M8" s="63">
        <f t="shared" si="0"/>
        <v>7</v>
      </c>
      <c r="N8" s="11">
        <f aca="true" t="shared" si="1" ref="N8:N15">M8/D8*100</f>
        <v>77.77777777777779</v>
      </c>
      <c r="O8" s="64">
        <v>1</v>
      </c>
      <c r="P8" s="65"/>
      <c r="Q8" s="65"/>
      <c r="R8" s="65"/>
      <c r="S8" s="65"/>
      <c r="T8" s="65">
        <v>1</v>
      </c>
      <c r="U8" s="65">
        <v>5</v>
      </c>
      <c r="V8" s="65"/>
      <c r="W8" s="66">
        <f aca="true" t="shared" si="2" ref="W8:W15">V8+U8+T8+S8+R8+Q8+P8+O8</f>
        <v>7</v>
      </c>
      <c r="X8" s="11">
        <f aca="true" t="shared" si="3" ref="X8:X15">W8/D8*100</f>
        <v>77.77777777777779</v>
      </c>
      <c r="Y8" s="79">
        <v>9</v>
      </c>
      <c r="Z8" s="63">
        <v>4</v>
      </c>
      <c r="AA8" s="11">
        <f aca="true" t="shared" si="4" ref="AA8:AA15">Z8*100/Y8</f>
        <v>44.44444444444444</v>
      </c>
    </row>
    <row r="9" spans="1:27" ht="18" customHeight="1">
      <c r="A9" s="53">
        <v>3</v>
      </c>
      <c r="B9" s="130"/>
      <c r="C9" s="14" t="s">
        <v>33</v>
      </c>
      <c r="D9" s="42">
        <v>167</v>
      </c>
      <c r="E9" s="28">
        <v>11</v>
      </c>
      <c r="F9" s="8">
        <v>52</v>
      </c>
      <c r="G9" s="8">
        <v>98</v>
      </c>
      <c r="H9" s="8"/>
      <c r="I9" s="8"/>
      <c r="J9" s="8"/>
      <c r="K9" s="8"/>
      <c r="L9" s="8"/>
      <c r="M9" s="10">
        <f t="shared" si="0"/>
        <v>161</v>
      </c>
      <c r="N9" s="12">
        <f t="shared" si="1"/>
        <v>96.40718562874252</v>
      </c>
      <c r="O9" s="30">
        <v>11</v>
      </c>
      <c r="P9" s="9">
        <v>52</v>
      </c>
      <c r="Q9" s="9">
        <v>98</v>
      </c>
      <c r="R9" s="9"/>
      <c r="S9" s="9"/>
      <c r="T9" s="9"/>
      <c r="U9" s="9"/>
      <c r="V9" s="9"/>
      <c r="W9" s="31">
        <f t="shared" si="2"/>
        <v>161</v>
      </c>
      <c r="X9" s="12">
        <f t="shared" si="3"/>
        <v>96.40718562874252</v>
      </c>
      <c r="Y9" s="80">
        <v>167</v>
      </c>
      <c r="Z9" s="10">
        <v>134</v>
      </c>
      <c r="AA9" s="12">
        <f t="shared" si="4"/>
        <v>80.23952095808383</v>
      </c>
    </row>
    <row r="10" spans="1:27" ht="18.75" customHeight="1">
      <c r="A10" s="53">
        <v>4</v>
      </c>
      <c r="B10" s="130"/>
      <c r="C10" s="14" t="s">
        <v>14</v>
      </c>
      <c r="D10" s="42">
        <v>265</v>
      </c>
      <c r="E10" s="28"/>
      <c r="F10" s="8"/>
      <c r="G10" s="8">
        <v>106</v>
      </c>
      <c r="H10" s="8">
        <v>127</v>
      </c>
      <c r="I10" s="8"/>
      <c r="J10" s="8"/>
      <c r="K10" s="8"/>
      <c r="L10" s="8"/>
      <c r="M10" s="10">
        <f t="shared" si="0"/>
        <v>233</v>
      </c>
      <c r="N10" s="12">
        <f t="shared" si="1"/>
        <v>87.9245283018868</v>
      </c>
      <c r="O10" s="30"/>
      <c r="P10" s="9"/>
      <c r="Q10" s="9">
        <v>104</v>
      </c>
      <c r="R10" s="9">
        <v>119</v>
      </c>
      <c r="S10" s="9"/>
      <c r="T10" s="9"/>
      <c r="U10" s="9"/>
      <c r="V10" s="9"/>
      <c r="W10" s="31">
        <f t="shared" si="2"/>
        <v>223</v>
      </c>
      <c r="X10" s="12">
        <f t="shared" si="3"/>
        <v>84.15094339622642</v>
      </c>
      <c r="Y10" s="80">
        <v>265</v>
      </c>
      <c r="Z10" s="10">
        <v>77</v>
      </c>
      <c r="AA10" s="12">
        <f t="shared" si="4"/>
        <v>29.056603773584907</v>
      </c>
    </row>
    <row r="11" spans="1:27" ht="18.75" customHeight="1">
      <c r="A11" s="53">
        <v>5</v>
      </c>
      <c r="B11" s="130"/>
      <c r="C11" s="115" t="s">
        <v>19</v>
      </c>
      <c r="D11" s="45">
        <v>9</v>
      </c>
      <c r="E11" s="94">
        <v>4</v>
      </c>
      <c r="F11" s="95"/>
      <c r="G11" s="95">
        <v>1</v>
      </c>
      <c r="H11" s="95">
        <v>1</v>
      </c>
      <c r="I11" s="95"/>
      <c r="J11" s="95">
        <v>1</v>
      </c>
      <c r="K11" s="95">
        <v>2</v>
      </c>
      <c r="L11" s="95"/>
      <c r="M11" s="96">
        <f t="shared" si="0"/>
        <v>9</v>
      </c>
      <c r="N11" s="12">
        <f t="shared" si="1"/>
        <v>100</v>
      </c>
      <c r="O11" s="101">
        <v>4</v>
      </c>
      <c r="P11" s="102"/>
      <c r="Q11" s="102">
        <v>1</v>
      </c>
      <c r="R11" s="102">
        <v>1</v>
      </c>
      <c r="S11" s="102"/>
      <c r="T11" s="102">
        <v>1</v>
      </c>
      <c r="U11" s="102">
        <v>2</v>
      </c>
      <c r="V11" s="102"/>
      <c r="W11" s="103">
        <f t="shared" si="2"/>
        <v>9</v>
      </c>
      <c r="X11" s="12">
        <f t="shared" si="3"/>
        <v>100</v>
      </c>
      <c r="Y11" s="110">
        <v>9</v>
      </c>
      <c r="Z11" s="96">
        <v>9</v>
      </c>
      <c r="AA11" s="12">
        <f t="shared" si="4"/>
        <v>100</v>
      </c>
    </row>
    <row r="12" spans="1:27" ht="18" customHeight="1">
      <c r="A12" s="53">
        <v>6</v>
      </c>
      <c r="B12" s="130"/>
      <c r="C12" s="74" t="s">
        <v>43</v>
      </c>
      <c r="D12" s="41">
        <v>23</v>
      </c>
      <c r="E12" s="28"/>
      <c r="F12" s="8"/>
      <c r="G12" s="8"/>
      <c r="H12" s="8"/>
      <c r="I12" s="8"/>
      <c r="J12" s="8">
        <v>18</v>
      </c>
      <c r="K12" s="8"/>
      <c r="L12" s="8"/>
      <c r="M12" s="10">
        <f t="shared" si="0"/>
        <v>18</v>
      </c>
      <c r="N12" s="12">
        <f t="shared" si="1"/>
        <v>78.26086956521739</v>
      </c>
      <c r="O12" s="30"/>
      <c r="P12" s="9"/>
      <c r="Q12" s="9"/>
      <c r="R12" s="9"/>
      <c r="S12" s="9"/>
      <c r="T12" s="9">
        <v>13</v>
      </c>
      <c r="U12" s="9"/>
      <c r="V12" s="9"/>
      <c r="W12" s="31">
        <f t="shared" si="2"/>
        <v>13</v>
      </c>
      <c r="X12" s="12">
        <f t="shared" si="3"/>
        <v>56.52173913043478</v>
      </c>
      <c r="Y12" s="82">
        <v>23</v>
      </c>
      <c r="Z12" s="10">
        <v>11</v>
      </c>
      <c r="AA12" s="12">
        <f t="shared" si="4"/>
        <v>47.82608695652174</v>
      </c>
    </row>
    <row r="13" spans="1:27" ht="18" customHeight="1">
      <c r="A13" s="53">
        <v>7</v>
      </c>
      <c r="B13" s="130"/>
      <c r="C13" s="74" t="s">
        <v>39</v>
      </c>
      <c r="D13" s="41">
        <v>28</v>
      </c>
      <c r="E13" s="28">
        <v>8</v>
      </c>
      <c r="F13" s="8">
        <v>3</v>
      </c>
      <c r="G13" s="8">
        <v>1</v>
      </c>
      <c r="H13" s="78">
        <v>1</v>
      </c>
      <c r="I13" s="8">
        <v>5</v>
      </c>
      <c r="J13" s="8"/>
      <c r="K13" s="8"/>
      <c r="L13" s="8">
        <v>7</v>
      </c>
      <c r="M13" s="10">
        <f t="shared" si="0"/>
        <v>25</v>
      </c>
      <c r="N13" s="12">
        <f t="shared" si="1"/>
        <v>89.28571428571429</v>
      </c>
      <c r="O13" s="30">
        <v>8</v>
      </c>
      <c r="P13" s="9">
        <v>3</v>
      </c>
      <c r="Q13" s="9">
        <v>1</v>
      </c>
      <c r="R13" s="9">
        <v>1</v>
      </c>
      <c r="S13" s="9">
        <v>5</v>
      </c>
      <c r="T13" s="9"/>
      <c r="U13" s="9"/>
      <c r="V13" s="9">
        <v>7</v>
      </c>
      <c r="W13" s="31">
        <f t="shared" si="2"/>
        <v>25</v>
      </c>
      <c r="X13" s="12">
        <f t="shared" si="3"/>
        <v>89.28571428571429</v>
      </c>
      <c r="Y13" s="82">
        <v>28</v>
      </c>
      <c r="Z13" s="10">
        <v>25</v>
      </c>
      <c r="AA13" s="12">
        <f t="shared" si="4"/>
        <v>89.28571428571429</v>
      </c>
    </row>
    <row r="14" spans="1:27" ht="18" customHeight="1">
      <c r="A14" s="53">
        <v>8</v>
      </c>
      <c r="B14" s="130"/>
      <c r="C14" s="73" t="s">
        <v>35</v>
      </c>
      <c r="D14" s="41">
        <v>11</v>
      </c>
      <c r="E14" s="28"/>
      <c r="F14" s="8"/>
      <c r="G14" s="8"/>
      <c r="H14" s="78"/>
      <c r="I14" s="8"/>
      <c r="J14" s="8"/>
      <c r="K14" s="8"/>
      <c r="L14" s="8">
        <v>2</v>
      </c>
      <c r="M14" s="10">
        <f t="shared" si="0"/>
        <v>2</v>
      </c>
      <c r="N14" s="12">
        <f t="shared" si="1"/>
        <v>18.181818181818183</v>
      </c>
      <c r="O14" s="30"/>
      <c r="P14" s="9"/>
      <c r="Q14" s="9"/>
      <c r="R14" s="9"/>
      <c r="S14" s="9"/>
      <c r="T14" s="9"/>
      <c r="U14" s="9"/>
      <c r="V14" s="9"/>
      <c r="W14" s="31">
        <f t="shared" si="2"/>
        <v>0</v>
      </c>
      <c r="X14" s="12">
        <f t="shared" si="3"/>
        <v>0</v>
      </c>
      <c r="Y14" s="82">
        <v>11</v>
      </c>
      <c r="Z14" s="10"/>
      <c r="AA14" s="12">
        <f t="shared" si="4"/>
        <v>0</v>
      </c>
    </row>
    <row r="15" spans="1:27" ht="18" customHeight="1">
      <c r="A15" s="53">
        <v>9</v>
      </c>
      <c r="B15" s="130"/>
      <c r="C15" s="75" t="s">
        <v>18</v>
      </c>
      <c r="D15" s="49">
        <v>27</v>
      </c>
      <c r="E15" s="28">
        <v>7</v>
      </c>
      <c r="F15" s="8">
        <v>1</v>
      </c>
      <c r="G15" s="8">
        <v>1</v>
      </c>
      <c r="H15" s="78"/>
      <c r="I15" s="8">
        <v>1</v>
      </c>
      <c r="J15" s="8">
        <v>13</v>
      </c>
      <c r="K15" s="8"/>
      <c r="L15" s="8"/>
      <c r="M15" s="10">
        <f t="shared" si="0"/>
        <v>23</v>
      </c>
      <c r="N15" s="12">
        <f t="shared" si="1"/>
        <v>85.18518518518519</v>
      </c>
      <c r="O15" s="30">
        <v>7</v>
      </c>
      <c r="P15" s="9">
        <v>1</v>
      </c>
      <c r="Q15" s="9">
        <v>1</v>
      </c>
      <c r="R15" s="9"/>
      <c r="S15" s="9">
        <v>1</v>
      </c>
      <c r="T15" s="9">
        <v>13</v>
      </c>
      <c r="U15" s="9"/>
      <c r="V15" s="9"/>
      <c r="W15" s="31">
        <f t="shared" si="2"/>
        <v>23</v>
      </c>
      <c r="X15" s="12">
        <f t="shared" si="3"/>
        <v>85.18518518518519</v>
      </c>
      <c r="Y15" s="83">
        <v>27</v>
      </c>
      <c r="Z15" s="10">
        <v>19</v>
      </c>
      <c r="AA15" s="12">
        <f t="shared" si="4"/>
        <v>70.37037037037037</v>
      </c>
    </row>
    <row r="16" spans="1:27" ht="18" customHeight="1">
      <c r="A16" s="53">
        <v>10</v>
      </c>
      <c r="B16" s="130"/>
      <c r="C16" s="108" t="s">
        <v>69</v>
      </c>
      <c r="D16" s="45">
        <v>4</v>
      </c>
      <c r="E16" s="94"/>
      <c r="F16" s="95">
        <v>4</v>
      </c>
      <c r="G16" s="95"/>
      <c r="H16" s="109"/>
      <c r="I16" s="95"/>
      <c r="J16" s="95"/>
      <c r="K16" s="95"/>
      <c r="L16" s="95"/>
      <c r="M16" s="96">
        <f t="shared" si="0"/>
        <v>4</v>
      </c>
      <c r="N16" s="12">
        <f aca="true" t="shared" si="5" ref="N16:N23">M16/D16*100</f>
        <v>100</v>
      </c>
      <c r="O16" s="101"/>
      <c r="P16" s="102">
        <v>4</v>
      </c>
      <c r="Q16" s="102"/>
      <c r="R16" s="102"/>
      <c r="S16" s="102"/>
      <c r="T16" s="102"/>
      <c r="U16" s="102"/>
      <c r="V16" s="102"/>
      <c r="W16" s="103">
        <f aca="true" t="shared" si="6" ref="W16:W22">V16+U16+T16+S16+R16+Q16+P16+O16</f>
        <v>4</v>
      </c>
      <c r="X16" s="12">
        <f aca="true" t="shared" si="7" ref="X16:X23">W16/D16*100</f>
        <v>100</v>
      </c>
      <c r="Y16" s="110">
        <v>4</v>
      </c>
      <c r="Z16" s="96">
        <v>4</v>
      </c>
      <c r="AA16" s="12">
        <f aca="true" t="shared" si="8" ref="AA16:AA23">Z16*100/Y16</f>
        <v>100</v>
      </c>
    </row>
    <row r="17" spans="1:27" ht="18" customHeight="1">
      <c r="A17" s="53">
        <f>1+A16</f>
        <v>11</v>
      </c>
      <c r="B17" s="130"/>
      <c r="C17" s="74" t="s">
        <v>71</v>
      </c>
      <c r="D17" s="41">
        <v>119</v>
      </c>
      <c r="E17" s="28">
        <v>9</v>
      </c>
      <c r="F17" s="8">
        <v>1</v>
      </c>
      <c r="G17" s="8">
        <v>4</v>
      </c>
      <c r="H17" s="78"/>
      <c r="I17" s="8">
        <v>1</v>
      </c>
      <c r="J17" s="8">
        <v>2</v>
      </c>
      <c r="K17" s="8">
        <v>23</v>
      </c>
      <c r="L17" s="8">
        <v>10</v>
      </c>
      <c r="M17" s="10">
        <f aca="true" t="shared" si="9" ref="M17:M23">L17+K17+J17+I17+H17+G17+F17+E17</f>
        <v>50</v>
      </c>
      <c r="N17" s="12">
        <f t="shared" si="5"/>
        <v>42.016806722689076</v>
      </c>
      <c r="O17" s="30">
        <v>9</v>
      </c>
      <c r="P17" s="9">
        <v>1</v>
      </c>
      <c r="Q17" s="9">
        <v>4</v>
      </c>
      <c r="R17" s="9"/>
      <c r="S17" s="9">
        <v>1</v>
      </c>
      <c r="T17" s="9">
        <v>2</v>
      </c>
      <c r="U17" s="9">
        <v>23</v>
      </c>
      <c r="V17" s="9">
        <v>10</v>
      </c>
      <c r="W17" s="31">
        <f t="shared" si="6"/>
        <v>50</v>
      </c>
      <c r="X17" s="12">
        <f t="shared" si="7"/>
        <v>42.016806722689076</v>
      </c>
      <c r="Y17" s="82">
        <v>119</v>
      </c>
      <c r="Z17" s="10">
        <v>50</v>
      </c>
      <c r="AA17" s="12">
        <f t="shared" si="8"/>
        <v>42.016806722689076</v>
      </c>
    </row>
    <row r="18" spans="1:27" ht="18.75" customHeight="1">
      <c r="A18" s="53">
        <f>1+A17</f>
        <v>12</v>
      </c>
      <c r="B18" s="130"/>
      <c r="C18" s="74" t="s">
        <v>70</v>
      </c>
      <c r="D18" s="45">
        <v>8</v>
      </c>
      <c r="E18" s="28"/>
      <c r="F18" s="8">
        <v>3</v>
      </c>
      <c r="G18" s="8">
        <v>3</v>
      </c>
      <c r="H18" s="78"/>
      <c r="I18" s="8"/>
      <c r="J18" s="8"/>
      <c r="K18" s="8"/>
      <c r="L18" s="8"/>
      <c r="M18" s="10">
        <f t="shared" si="9"/>
        <v>6</v>
      </c>
      <c r="N18" s="12">
        <f t="shared" si="5"/>
        <v>75</v>
      </c>
      <c r="O18" s="30"/>
      <c r="P18" s="9">
        <v>3</v>
      </c>
      <c r="Q18" s="9">
        <v>3</v>
      </c>
      <c r="R18" s="9"/>
      <c r="S18" s="9"/>
      <c r="T18" s="9"/>
      <c r="U18" s="9"/>
      <c r="V18" s="9"/>
      <c r="W18" s="31">
        <f t="shared" si="6"/>
        <v>6</v>
      </c>
      <c r="X18" s="12">
        <f t="shared" si="7"/>
        <v>75</v>
      </c>
      <c r="Y18" s="81">
        <v>8</v>
      </c>
      <c r="Z18" s="10">
        <v>3</v>
      </c>
      <c r="AA18" s="12">
        <f t="shared" si="8"/>
        <v>37.5</v>
      </c>
    </row>
    <row r="19" spans="1:27" ht="18.75" customHeight="1">
      <c r="A19" s="53">
        <v>13</v>
      </c>
      <c r="B19" s="130"/>
      <c r="C19" s="74" t="s">
        <v>34</v>
      </c>
      <c r="D19" s="45">
        <v>43</v>
      </c>
      <c r="E19" s="28">
        <v>26</v>
      </c>
      <c r="F19" s="8"/>
      <c r="G19" s="8"/>
      <c r="H19" s="78"/>
      <c r="I19" s="8">
        <v>11</v>
      </c>
      <c r="J19" s="8"/>
      <c r="K19" s="8"/>
      <c r="L19" s="8"/>
      <c r="M19" s="10">
        <f t="shared" si="9"/>
        <v>37</v>
      </c>
      <c r="N19" s="12">
        <f t="shared" si="5"/>
        <v>86.04651162790698</v>
      </c>
      <c r="O19" s="30">
        <v>24</v>
      </c>
      <c r="P19" s="9"/>
      <c r="Q19" s="9"/>
      <c r="R19" s="9"/>
      <c r="S19" s="9">
        <v>9</v>
      </c>
      <c r="T19" s="9"/>
      <c r="U19" s="9"/>
      <c r="V19" s="9"/>
      <c r="W19" s="31">
        <f t="shared" si="6"/>
        <v>33</v>
      </c>
      <c r="X19" s="12">
        <f t="shared" si="7"/>
        <v>76.74418604651163</v>
      </c>
      <c r="Y19" s="81">
        <v>43</v>
      </c>
      <c r="Z19" s="10">
        <v>32</v>
      </c>
      <c r="AA19" s="12">
        <f t="shared" si="8"/>
        <v>74.4186046511628</v>
      </c>
    </row>
    <row r="20" spans="1:27" ht="20.25" customHeight="1">
      <c r="A20" s="53">
        <v>14</v>
      </c>
      <c r="B20" s="130"/>
      <c r="C20" s="74" t="s">
        <v>48</v>
      </c>
      <c r="D20" s="45">
        <v>11</v>
      </c>
      <c r="E20" s="28">
        <v>2</v>
      </c>
      <c r="F20" s="8">
        <v>2</v>
      </c>
      <c r="G20" s="8"/>
      <c r="H20" s="8"/>
      <c r="I20" s="8"/>
      <c r="J20" s="8"/>
      <c r="K20" s="8"/>
      <c r="L20" s="8"/>
      <c r="M20" s="10">
        <f t="shared" si="9"/>
        <v>4</v>
      </c>
      <c r="N20" s="12">
        <f t="shared" si="5"/>
        <v>36.36363636363637</v>
      </c>
      <c r="O20" s="30">
        <v>2</v>
      </c>
      <c r="P20" s="9">
        <v>2</v>
      </c>
      <c r="Q20" s="9"/>
      <c r="R20" s="9"/>
      <c r="S20" s="9"/>
      <c r="T20" s="9"/>
      <c r="U20" s="9"/>
      <c r="V20" s="9"/>
      <c r="W20" s="31">
        <f t="shared" si="6"/>
        <v>4</v>
      </c>
      <c r="X20" s="12">
        <f t="shared" si="7"/>
        <v>36.36363636363637</v>
      </c>
      <c r="Y20" s="81">
        <v>11</v>
      </c>
      <c r="Z20" s="10">
        <v>4</v>
      </c>
      <c r="AA20" s="12">
        <f t="shared" si="8"/>
        <v>36.36363636363637</v>
      </c>
    </row>
    <row r="21" spans="1:27" s="5" customFormat="1" ht="20.25" customHeight="1">
      <c r="A21" s="53">
        <v>15</v>
      </c>
      <c r="B21" s="130"/>
      <c r="C21" s="74" t="s">
        <v>67</v>
      </c>
      <c r="D21" s="45">
        <v>4</v>
      </c>
      <c r="E21" s="28"/>
      <c r="F21" s="8"/>
      <c r="G21" s="8"/>
      <c r="H21" s="78"/>
      <c r="I21" s="8">
        <v>3</v>
      </c>
      <c r="J21" s="8"/>
      <c r="K21" s="8"/>
      <c r="L21" s="8"/>
      <c r="M21" s="10">
        <f t="shared" si="9"/>
        <v>3</v>
      </c>
      <c r="N21" s="12">
        <f t="shared" si="5"/>
        <v>75</v>
      </c>
      <c r="O21" s="30"/>
      <c r="P21" s="9"/>
      <c r="Q21" s="9"/>
      <c r="R21" s="9"/>
      <c r="S21" s="9">
        <v>2</v>
      </c>
      <c r="T21" s="9"/>
      <c r="U21" s="9"/>
      <c r="V21" s="9"/>
      <c r="W21" s="31">
        <f t="shared" si="6"/>
        <v>2</v>
      </c>
      <c r="X21" s="12">
        <f t="shared" si="7"/>
        <v>50</v>
      </c>
      <c r="Y21" s="81">
        <v>4</v>
      </c>
      <c r="Z21" s="10">
        <v>1</v>
      </c>
      <c r="AA21" s="12">
        <f t="shared" si="8"/>
        <v>25</v>
      </c>
    </row>
    <row r="22" spans="1:27" s="5" customFormat="1" ht="18" customHeight="1">
      <c r="A22" s="53">
        <v>16</v>
      </c>
      <c r="B22" s="130"/>
      <c r="C22" s="14" t="s">
        <v>61</v>
      </c>
      <c r="D22" s="43">
        <v>7</v>
      </c>
      <c r="E22" s="84"/>
      <c r="F22" s="85"/>
      <c r="G22" s="85"/>
      <c r="H22" s="85"/>
      <c r="I22" s="85"/>
      <c r="J22" s="85">
        <v>3</v>
      </c>
      <c r="K22" s="85"/>
      <c r="L22" s="85"/>
      <c r="M22" s="86">
        <f t="shared" si="9"/>
        <v>3</v>
      </c>
      <c r="N22" s="21">
        <f t="shared" si="5"/>
        <v>42.857142857142854</v>
      </c>
      <c r="O22" s="87"/>
      <c r="P22" s="88"/>
      <c r="Q22" s="88"/>
      <c r="R22" s="88"/>
      <c r="S22" s="88"/>
      <c r="T22" s="88">
        <v>3</v>
      </c>
      <c r="U22" s="88"/>
      <c r="V22" s="88"/>
      <c r="W22" s="89">
        <f t="shared" si="6"/>
        <v>3</v>
      </c>
      <c r="X22" s="21">
        <f t="shared" si="7"/>
        <v>42.857142857142854</v>
      </c>
      <c r="Y22" s="33">
        <v>7</v>
      </c>
      <c r="Z22" s="86">
        <v>2</v>
      </c>
      <c r="AA22" s="21">
        <f t="shared" si="8"/>
        <v>28.571428571428573</v>
      </c>
    </row>
    <row r="23" spans="1:27" s="5" customFormat="1" ht="18.75" customHeight="1">
      <c r="A23" s="53">
        <v>17</v>
      </c>
      <c r="B23" s="130"/>
      <c r="C23" s="74" t="s">
        <v>72</v>
      </c>
      <c r="D23" s="45">
        <v>2</v>
      </c>
      <c r="E23" s="28"/>
      <c r="F23" s="8"/>
      <c r="G23" s="8"/>
      <c r="H23" s="78"/>
      <c r="I23" s="8"/>
      <c r="J23" s="8"/>
      <c r="K23" s="8"/>
      <c r="L23" s="8"/>
      <c r="M23" s="10">
        <f t="shared" si="9"/>
        <v>0</v>
      </c>
      <c r="N23" s="12">
        <f t="shared" si="5"/>
        <v>0</v>
      </c>
      <c r="O23" s="30"/>
      <c r="P23" s="9"/>
      <c r="Q23" s="9"/>
      <c r="R23" s="9"/>
      <c r="S23" s="9"/>
      <c r="T23" s="9"/>
      <c r="U23" s="9"/>
      <c r="V23" s="9"/>
      <c r="W23" s="31">
        <f>V23+U23+T23+R23+Q23+P23+O23</f>
        <v>0</v>
      </c>
      <c r="X23" s="12">
        <f t="shared" si="7"/>
        <v>0</v>
      </c>
      <c r="Y23" s="81">
        <v>2</v>
      </c>
      <c r="Z23" s="10"/>
      <c r="AA23" s="12">
        <f t="shared" si="8"/>
        <v>0</v>
      </c>
    </row>
    <row r="24" spans="1:27" s="5" customFormat="1" ht="18.75" customHeight="1">
      <c r="A24" s="53">
        <v>18</v>
      </c>
      <c r="B24" s="130"/>
      <c r="C24" s="74" t="s">
        <v>25</v>
      </c>
      <c r="D24" s="45">
        <v>29</v>
      </c>
      <c r="E24" s="28"/>
      <c r="F24" s="8"/>
      <c r="G24" s="8"/>
      <c r="H24" s="78"/>
      <c r="I24" s="8"/>
      <c r="J24" s="8"/>
      <c r="K24" s="8">
        <v>24</v>
      </c>
      <c r="L24" s="8"/>
      <c r="M24" s="10">
        <f aca="true" t="shared" si="10" ref="M24:M32">L24+K24+J24+I24+H24+G24+F24+E24</f>
        <v>24</v>
      </c>
      <c r="N24" s="12">
        <f aca="true" t="shared" si="11" ref="N24:N33">M24/D24*100</f>
        <v>82.75862068965517</v>
      </c>
      <c r="O24" s="30"/>
      <c r="P24" s="9"/>
      <c r="Q24" s="9"/>
      <c r="R24" s="9"/>
      <c r="S24" s="9"/>
      <c r="T24" s="9"/>
      <c r="U24" s="9">
        <v>23</v>
      </c>
      <c r="V24" s="9"/>
      <c r="W24" s="31">
        <f>V24+U24+T24+R24+Q24+P24+O24</f>
        <v>23</v>
      </c>
      <c r="X24" s="12">
        <f aca="true" t="shared" si="12" ref="X24:X33">W24/D24*100</f>
        <v>79.3103448275862</v>
      </c>
      <c r="Y24" s="81">
        <v>29</v>
      </c>
      <c r="Z24" s="10">
        <v>18</v>
      </c>
      <c r="AA24" s="12">
        <f aca="true" t="shared" si="13" ref="AA24:AA33">Z24*100/Y24</f>
        <v>62.06896551724138</v>
      </c>
    </row>
    <row r="25" spans="1:27" s="5" customFormat="1" ht="17.25" customHeight="1">
      <c r="A25" s="53">
        <v>19</v>
      </c>
      <c r="B25" s="130"/>
      <c r="C25" s="74" t="s">
        <v>63</v>
      </c>
      <c r="D25" s="41">
        <v>3</v>
      </c>
      <c r="E25" s="28"/>
      <c r="F25" s="8"/>
      <c r="G25" s="8">
        <v>1</v>
      </c>
      <c r="H25" s="8"/>
      <c r="I25" s="8"/>
      <c r="J25" s="8"/>
      <c r="K25" s="8"/>
      <c r="L25" s="8"/>
      <c r="M25" s="10">
        <f t="shared" si="10"/>
        <v>1</v>
      </c>
      <c r="N25" s="12">
        <f t="shared" si="11"/>
        <v>33.33333333333333</v>
      </c>
      <c r="O25" s="30"/>
      <c r="P25" s="9"/>
      <c r="Q25" s="9">
        <v>1</v>
      </c>
      <c r="R25" s="9"/>
      <c r="S25" s="9"/>
      <c r="T25" s="9"/>
      <c r="U25" s="9"/>
      <c r="V25" s="9"/>
      <c r="W25" s="31">
        <f>V25+U25+T25+S25+R25+Q25+P25+O25</f>
        <v>1</v>
      </c>
      <c r="X25" s="12">
        <f t="shared" si="12"/>
        <v>33.33333333333333</v>
      </c>
      <c r="Y25" s="82">
        <v>3</v>
      </c>
      <c r="Z25" s="10"/>
      <c r="AA25" s="12">
        <f t="shared" si="13"/>
        <v>0</v>
      </c>
    </row>
    <row r="26" spans="1:27" s="5" customFormat="1" ht="17.25" customHeight="1">
      <c r="A26" s="53">
        <v>20</v>
      </c>
      <c r="B26" s="130"/>
      <c r="C26" s="14" t="s">
        <v>26</v>
      </c>
      <c r="D26" s="42">
        <v>20</v>
      </c>
      <c r="E26" s="28">
        <v>2</v>
      </c>
      <c r="F26" s="8">
        <v>5</v>
      </c>
      <c r="G26" s="8">
        <v>1</v>
      </c>
      <c r="H26" s="78">
        <v>1</v>
      </c>
      <c r="I26" s="8">
        <v>3</v>
      </c>
      <c r="J26" s="8">
        <v>4</v>
      </c>
      <c r="K26" s="8"/>
      <c r="L26" s="8"/>
      <c r="M26" s="10">
        <f t="shared" si="10"/>
        <v>16</v>
      </c>
      <c r="N26" s="12">
        <f t="shared" si="11"/>
        <v>80</v>
      </c>
      <c r="O26" s="30">
        <v>2</v>
      </c>
      <c r="P26" s="9">
        <v>5</v>
      </c>
      <c r="Q26" s="9">
        <v>1</v>
      </c>
      <c r="R26" s="9">
        <v>1</v>
      </c>
      <c r="S26" s="9">
        <v>3</v>
      </c>
      <c r="T26" s="9">
        <v>3</v>
      </c>
      <c r="U26" s="9"/>
      <c r="V26" s="9"/>
      <c r="W26" s="31">
        <f>V26+U26+T26+S26+R26+P26+O26</f>
        <v>14</v>
      </c>
      <c r="X26" s="12">
        <f t="shared" si="12"/>
        <v>70</v>
      </c>
      <c r="Y26" s="80">
        <v>20</v>
      </c>
      <c r="Z26" s="10">
        <v>9</v>
      </c>
      <c r="AA26" s="12">
        <f t="shared" si="13"/>
        <v>45</v>
      </c>
    </row>
    <row r="27" spans="1:27" s="5" customFormat="1" ht="17.25" customHeight="1">
      <c r="A27" s="53">
        <f>1+A26</f>
        <v>21</v>
      </c>
      <c r="B27" s="130"/>
      <c r="C27" s="93" t="s">
        <v>37</v>
      </c>
      <c r="D27" s="41">
        <v>29</v>
      </c>
      <c r="E27" s="94">
        <v>4</v>
      </c>
      <c r="F27" s="95">
        <v>14</v>
      </c>
      <c r="G27" s="95">
        <v>11</v>
      </c>
      <c r="H27" s="109"/>
      <c r="I27" s="95"/>
      <c r="J27" s="95"/>
      <c r="K27" s="95"/>
      <c r="L27" s="95"/>
      <c r="M27" s="96">
        <f t="shared" si="10"/>
        <v>29</v>
      </c>
      <c r="N27" s="12">
        <f t="shared" si="11"/>
        <v>100</v>
      </c>
      <c r="O27" s="101">
        <v>4</v>
      </c>
      <c r="P27" s="102">
        <v>14</v>
      </c>
      <c r="Q27" s="102">
        <v>11</v>
      </c>
      <c r="R27" s="102"/>
      <c r="S27" s="102"/>
      <c r="T27" s="102"/>
      <c r="U27" s="102"/>
      <c r="V27" s="102"/>
      <c r="W27" s="103">
        <f>V27+U27+R27+Q27+P27+O27</f>
        <v>29</v>
      </c>
      <c r="X27" s="12">
        <f t="shared" si="12"/>
        <v>100</v>
      </c>
      <c r="Y27" s="82">
        <v>29</v>
      </c>
      <c r="Z27" s="10">
        <v>21</v>
      </c>
      <c r="AA27" s="12">
        <f t="shared" si="13"/>
        <v>72.41379310344827</v>
      </c>
    </row>
    <row r="28" spans="1:27" s="5" customFormat="1" ht="17.25" customHeight="1">
      <c r="A28" s="53">
        <f>1+A27</f>
        <v>22</v>
      </c>
      <c r="B28" s="130"/>
      <c r="C28" s="74" t="s">
        <v>49</v>
      </c>
      <c r="D28" s="45">
        <v>39</v>
      </c>
      <c r="E28" s="28"/>
      <c r="F28" s="8"/>
      <c r="G28" s="8"/>
      <c r="H28" s="78"/>
      <c r="I28" s="8"/>
      <c r="J28" s="8"/>
      <c r="K28" s="8"/>
      <c r="L28" s="8">
        <v>11</v>
      </c>
      <c r="M28" s="10">
        <f t="shared" si="10"/>
        <v>11</v>
      </c>
      <c r="N28" s="12">
        <f t="shared" si="11"/>
        <v>28.205128205128204</v>
      </c>
      <c r="O28" s="30"/>
      <c r="P28" s="9"/>
      <c r="Q28" s="9"/>
      <c r="R28" s="9"/>
      <c r="S28" s="9"/>
      <c r="T28" s="9"/>
      <c r="U28" s="9"/>
      <c r="V28" s="9">
        <v>11</v>
      </c>
      <c r="W28" s="31">
        <f>V28+T28+S28+R28+Q28+P28+O28</f>
        <v>11</v>
      </c>
      <c r="X28" s="12">
        <f t="shared" si="12"/>
        <v>28.205128205128204</v>
      </c>
      <c r="Y28" s="81">
        <v>39</v>
      </c>
      <c r="Z28" s="10"/>
      <c r="AA28" s="12">
        <f t="shared" si="13"/>
        <v>0</v>
      </c>
    </row>
    <row r="29" spans="1:27" s="5" customFormat="1" ht="17.25" customHeight="1">
      <c r="A29" s="53">
        <f>1+A28</f>
        <v>23</v>
      </c>
      <c r="B29" s="130"/>
      <c r="C29" s="14" t="s">
        <v>41</v>
      </c>
      <c r="D29" s="42">
        <v>113</v>
      </c>
      <c r="E29" s="28"/>
      <c r="F29" s="8">
        <v>26</v>
      </c>
      <c r="G29" s="8">
        <v>21</v>
      </c>
      <c r="H29" s="8">
        <v>19</v>
      </c>
      <c r="I29" s="8"/>
      <c r="J29" s="8">
        <v>6</v>
      </c>
      <c r="K29" s="8"/>
      <c r="L29" s="8">
        <v>2</v>
      </c>
      <c r="M29" s="10">
        <f t="shared" si="10"/>
        <v>74</v>
      </c>
      <c r="N29" s="12">
        <f t="shared" si="11"/>
        <v>65.48672566371681</v>
      </c>
      <c r="O29" s="30"/>
      <c r="P29" s="9">
        <v>25</v>
      </c>
      <c r="Q29" s="9">
        <v>21</v>
      </c>
      <c r="R29" s="9">
        <v>17</v>
      </c>
      <c r="S29" s="9"/>
      <c r="T29" s="9">
        <v>1</v>
      </c>
      <c r="U29" s="9"/>
      <c r="V29" s="9">
        <v>2</v>
      </c>
      <c r="W29" s="31">
        <f>V29+U29+T29+S29+R29+Q29+P29+O29</f>
        <v>66</v>
      </c>
      <c r="X29" s="12">
        <f t="shared" si="12"/>
        <v>58.4070796460177</v>
      </c>
      <c r="Y29" s="80">
        <v>113</v>
      </c>
      <c r="Z29" s="10">
        <v>27</v>
      </c>
      <c r="AA29" s="12">
        <f t="shared" si="13"/>
        <v>23.893805309734514</v>
      </c>
    </row>
    <row r="30" spans="1:27" s="5" customFormat="1" ht="17.25" customHeight="1">
      <c r="A30" s="53">
        <f>1+A29</f>
        <v>24</v>
      </c>
      <c r="B30" s="130"/>
      <c r="C30" s="75" t="s">
        <v>36</v>
      </c>
      <c r="D30" s="69">
        <v>9</v>
      </c>
      <c r="E30" s="28">
        <v>2</v>
      </c>
      <c r="F30" s="8"/>
      <c r="G30" s="8">
        <v>2</v>
      </c>
      <c r="H30" s="8">
        <v>3</v>
      </c>
      <c r="I30" s="8"/>
      <c r="J30" s="8"/>
      <c r="K30" s="8"/>
      <c r="L30" s="8"/>
      <c r="M30" s="10">
        <f t="shared" si="10"/>
        <v>7</v>
      </c>
      <c r="N30" s="12">
        <f t="shared" si="11"/>
        <v>77.77777777777779</v>
      </c>
      <c r="O30" s="30">
        <v>2</v>
      </c>
      <c r="P30" s="9"/>
      <c r="Q30" s="9">
        <v>2</v>
      </c>
      <c r="R30" s="9">
        <v>2</v>
      </c>
      <c r="S30" s="9"/>
      <c r="T30" s="9"/>
      <c r="U30" s="9"/>
      <c r="V30" s="9"/>
      <c r="W30" s="31">
        <f>V30+U30+T30+S30+R30+Q30+P30+O30</f>
        <v>6</v>
      </c>
      <c r="X30" s="12">
        <f t="shared" si="12"/>
        <v>66.66666666666666</v>
      </c>
      <c r="Y30" s="90">
        <v>9</v>
      </c>
      <c r="Z30" s="10">
        <v>4</v>
      </c>
      <c r="AA30" s="12">
        <f t="shared" si="13"/>
        <v>44.44444444444444</v>
      </c>
    </row>
    <row r="31" spans="1:27" s="5" customFormat="1" ht="21" customHeight="1">
      <c r="A31" s="53">
        <f>1+A30</f>
        <v>25</v>
      </c>
      <c r="B31" s="130"/>
      <c r="C31" s="114" t="s">
        <v>59</v>
      </c>
      <c r="D31" s="41">
        <v>67</v>
      </c>
      <c r="E31" s="28"/>
      <c r="F31" s="8">
        <v>31</v>
      </c>
      <c r="G31" s="8">
        <v>15</v>
      </c>
      <c r="H31" s="8"/>
      <c r="I31" s="8"/>
      <c r="J31" s="8"/>
      <c r="K31" s="8"/>
      <c r="L31" s="8"/>
      <c r="M31" s="10">
        <f t="shared" si="10"/>
        <v>46</v>
      </c>
      <c r="N31" s="12">
        <f t="shared" si="11"/>
        <v>68.65671641791045</v>
      </c>
      <c r="O31" s="30"/>
      <c r="P31" s="9">
        <v>26</v>
      </c>
      <c r="Q31" s="9">
        <v>15</v>
      </c>
      <c r="R31" s="9"/>
      <c r="S31" s="9"/>
      <c r="T31" s="9"/>
      <c r="U31" s="9"/>
      <c r="V31" s="9"/>
      <c r="W31" s="31">
        <f>V31+U31+T31+S31+R31+Q31+P31+O31</f>
        <v>41</v>
      </c>
      <c r="X31" s="12">
        <f t="shared" si="12"/>
        <v>61.19402985074627</v>
      </c>
      <c r="Y31" s="82">
        <v>67</v>
      </c>
      <c r="Z31" s="10">
        <v>28</v>
      </c>
      <c r="AA31" s="12">
        <f t="shared" si="13"/>
        <v>41.791044776119406</v>
      </c>
    </row>
    <row r="32" spans="1:27" s="5" customFormat="1" ht="21" customHeight="1">
      <c r="A32" s="53">
        <v>26</v>
      </c>
      <c r="B32" s="130"/>
      <c r="C32" s="74" t="s">
        <v>24</v>
      </c>
      <c r="D32" s="41">
        <v>13</v>
      </c>
      <c r="E32" s="28"/>
      <c r="F32" s="8"/>
      <c r="G32" s="8"/>
      <c r="H32" s="8"/>
      <c r="I32" s="8">
        <v>12</v>
      </c>
      <c r="J32" s="8"/>
      <c r="K32" s="8"/>
      <c r="L32" s="8"/>
      <c r="M32" s="10">
        <f t="shared" si="10"/>
        <v>12</v>
      </c>
      <c r="N32" s="12">
        <f t="shared" si="11"/>
        <v>92.3076923076923</v>
      </c>
      <c r="O32" s="30"/>
      <c r="P32" s="9"/>
      <c r="Q32" s="9"/>
      <c r="R32" s="9"/>
      <c r="S32" s="9">
        <v>12</v>
      </c>
      <c r="T32" s="9"/>
      <c r="U32" s="9"/>
      <c r="V32" s="9"/>
      <c r="W32" s="31">
        <f>V32+U32+T32+S32+R32+Q32+P32+O32</f>
        <v>12</v>
      </c>
      <c r="X32" s="12">
        <f t="shared" si="12"/>
        <v>92.3076923076923</v>
      </c>
      <c r="Y32" s="82">
        <v>13</v>
      </c>
      <c r="Z32" s="10">
        <v>8</v>
      </c>
      <c r="AA32" s="12">
        <f t="shared" si="13"/>
        <v>61.53846153846154</v>
      </c>
    </row>
    <row r="33" spans="1:27" s="5" customFormat="1" ht="21" customHeight="1">
      <c r="A33" s="53">
        <v>27</v>
      </c>
      <c r="B33" s="130"/>
      <c r="C33" s="93" t="s">
        <v>50</v>
      </c>
      <c r="D33" s="41">
        <v>2</v>
      </c>
      <c r="E33" s="94"/>
      <c r="F33" s="95"/>
      <c r="G33" s="95"/>
      <c r="H33" s="95"/>
      <c r="I33" s="95">
        <v>2</v>
      </c>
      <c r="J33" s="95"/>
      <c r="K33" s="95"/>
      <c r="L33" s="95"/>
      <c r="M33" s="96">
        <f>L33+K33+J33+I33+H33+F33+E33</f>
        <v>2</v>
      </c>
      <c r="N33" s="12">
        <f t="shared" si="11"/>
        <v>100</v>
      </c>
      <c r="O33" s="101"/>
      <c r="P33" s="102"/>
      <c r="Q33" s="102"/>
      <c r="R33" s="102"/>
      <c r="S33" s="102">
        <v>2</v>
      </c>
      <c r="T33" s="102"/>
      <c r="U33" s="102"/>
      <c r="V33" s="102"/>
      <c r="W33" s="103">
        <f>V33+U33+T33+S33+R33+Q33+P33+O33</f>
        <v>2</v>
      </c>
      <c r="X33" s="12">
        <f t="shared" si="12"/>
        <v>100</v>
      </c>
      <c r="Y33" s="104">
        <v>2</v>
      </c>
      <c r="Z33" s="96">
        <v>2</v>
      </c>
      <c r="AA33" s="12">
        <f t="shared" si="13"/>
        <v>100</v>
      </c>
    </row>
    <row r="34" spans="1:27" s="5" customFormat="1" ht="21" customHeight="1">
      <c r="A34" s="54">
        <v>28</v>
      </c>
      <c r="B34" s="130"/>
      <c r="C34" s="14" t="s">
        <v>29</v>
      </c>
      <c r="D34" s="43">
        <v>12</v>
      </c>
      <c r="E34" s="28"/>
      <c r="F34" s="8">
        <v>2</v>
      </c>
      <c r="G34" s="8"/>
      <c r="H34" s="8"/>
      <c r="I34" s="8">
        <v>5</v>
      </c>
      <c r="J34" s="8">
        <v>4</v>
      </c>
      <c r="K34" s="8"/>
      <c r="L34" s="8"/>
      <c r="M34" s="10">
        <f aca="true" t="shared" si="14" ref="M34:M41">L34+K34+J34+I34+H34+G34+F34+E34</f>
        <v>11</v>
      </c>
      <c r="N34" s="12">
        <f aca="true" t="shared" si="15" ref="N34:N57">M34/D34*100</f>
        <v>91.66666666666666</v>
      </c>
      <c r="O34" s="30"/>
      <c r="P34" s="9">
        <v>2</v>
      </c>
      <c r="Q34" s="9"/>
      <c r="R34" s="9"/>
      <c r="S34" s="9">
        <v>5</v>
      </c>
      <c r="T34" s="9">
        <v>4</v>
      </c>
      <c r="U34" s="9"/>
      <c r="V34" s="9"/>
      <c r="W34" s="31">
        <f aca="true" t="shared" si="16" ref="W34:W49">V34+U34+T34+S34+R34+Q34+P34+O34</f>
        <v>11</v>
      </c>
      <c r="X34" s="12">
        <f aca="true" t="shared" si="17" ref="X34:X46">W34/D34*100</f>
        <v>91.66666666666666</v>
      </c>
      <c r="Y34" s="33">
        <v>12</v>
      </c>
      <c r="Z34" s="10">
        <v>11</v>
      </c>
      <c r="AA34" s="12">
        <f aca="true" t="shared" si="18" ref="AA34:AA46">Z34*100/Y34</f>
        <v>91.66666666666667</v>
      </c>
    </row>
    <row r="35" spans="1:27" s="5" customFormat="1" ht="21" customHeight="1">
      <c r="A35" s="54">
        <v>29</v>
      </c>
      <c r="B35" s="130"/>
      <c r="C35" s="97" t="s">
        <v>30</v>
      </c>
      <c r="D35" s="42">
        <v>1</v>
      </c>
      <c r="E35" s="94"/>
      <c r="F35" s="95"/>
      <c r="G35" s="95"/>
      <c r="H35" s="95"/>
      <c r="I35" s="95"/>
      <c r="J35" s="95">
        <v>1</v>
      </c>
      <c r="K35" s="95"/>
      <c r="L35" s="95"/>
      <c r="M35" s="96">
        <f t="shared" si="14"/>
        <v>1</v>
      </c>
      <c r="N35" s="12">
        <f t="shared" si="15"/>
        <v>100</v>
      </c>
      <c r="O35" s="101"/>
      <c r="P35" s="102"/>
      <c r="Q35" s="102"/>
      <c r="R35" s="102"/>
      <c r="S35" s="102"/>
      <c r="T35" s="102">
        <v>1</v>
      </c>
      <c r="U35" s="102"/>
      <c r="V35" s="102"/>
      <c r="W35" s="103">
        <f t="shared" si="16"/>
        <v>1</v>
      </c>
      <c r="X35" s="12">
        <f t="shared" si="17"/>
        <v>100</v>
      </c>
      <c r="Y35" s="111">
        <v>1</v>
      </c>
      <c r="Z35" s="96">
        <v>1</v>
      </c>
      <c r="AA35" s="12">
        <f t="shared" si="18"/>
        <v>100</v>
      </c>
    </row>
    <row r="36" spans="1:27" s="5" customFormat="1" ht="21" customHeight="1">
      <c r="A36" s="54">
        <v>30</v>
      </c>
      <c r="B36" s="130"/>
      <c r="C36" s="14" t="s">
        <v>31</v>
      </c>
      <c r="D36" s="42">
        <v>79</v>
      </c>
      <c r="E36" s="28">
        <v>5</v>
      </c>
      <c r="F36" s="8"/>
      <c r="G36" s="8">
        <v>2</v>
      </c>
      <c r="H36" s="8"/>
      <c r="I36" s="8"/>
      <c r="J36" s="8">
        <v>17</v>
      </c>
      <c r="K36" s="8">
        <v>26</v>
      </c>
      <c r="L36" s="8">
        <v>2</v>
      </c>
      <c r="M36" s="10">
        <f t="shared" si="14"/>
        <v>52</v>
      </c>
      <c r="N36" s="12">
        <f t="shared" si="15"/>
        <v>65.82278481012658</v>
      </c>
      <c r="O36" s="30">
        <v>5</v>
      </c>
      <c r="P36" s="9"/>
      <c r="Q36" s="9">
        <v>2</v>
      </c>
      <c r="R36" s="9"/>
      <c r="S36" s="9"/>
      <c r="T36" s="9">
        <v>16</v>
      </c>
      <c r="U36" s="9">
        <v>24</v>
      </c>
      <c r="V36" s="9">
        <v>2</v>
      </c>
      <c r="W36" s="31">
        <f t="shared" si="16"/>
        <v>49</v>
      </c>
      <c r="X36" s="12">
        <f t="shared" si="17"/>
        <v>62.0253164556962</v>
      </c>
      <c r="Y36" s="80">
        <v>79</v>
      </c>
      <c r="Z36" s="10">
        <v>24</v>
      </c>
      <c r="AA36" s="12">
        <f t="shared" si="18"/>
        <v>30.379746835443036</v>
      </c>
    </row>
    <row r="37" spans="1:27" s="5" customFormat="1" ht="21" customHeight="1">
      <c r="A37" s="54">
        <v>31</v>
      </c>
      <c r="B37" s="130"/>
      <c r="C37" s="14" t="s">
        <v>58</v>
      </c>
      <c r="D37" s="50">
        <v>143</v>
      </c>
      <c r="E37" s="28"/>
      <c r="F37" s="8"/>
      <c r="G37" s="8"/>
      <c r="H37" s="8">
        <v>119</v>
      </c>
      <c r="I37" s="8"/>
      <c r="J37" s="8">
        <v>13</v>
      </c>
      <c r="K37" s="8"/>
      <c r="L37" s="8"/>
      <c r="M37" s="10">
        <f t="shared" si="14"/>
        <v>132</v>
      </c>
      <c r="N37" s="12">
        <f t="shared" si="15"/>
        <v>92.3076923076923</v>
      </c>
      <c r="O37" s="30"/>
      <c r="P37" s="9"/>
      <c r="Q37" s="9"/>
      <c r="R37" s="9">
        <v>113</v>
      </c>
      <c r="S37" s="9"/>
      <c r="T37" s="9">
        <v>1</v>
      </c>
      <c r="U37" s="9"/>
      <c r="V37" s="9"/>
      <c r="W37" s="31">
        <f t="shared" si="16"/>
        <v>114</v>
      </c>
      <c r="X37" s="12">
        <f t="shared" si="17"/>
        <v>79.72027972027972</v>
      </c>
      <c r="Y37" s="91">
        <v>143</v>
      </c>
      <c r="Z37" s="10">
        <v>93</v>
      </c>
      <c r="AA37" s="12">
        <f t="shared" si="18"/>
        <v>65.03496503496504</v>
      </c>
    </row>
    <row r="38" spans="1:27" s="5" customFormat="1" ht="21" customHeight="1">
      <c r="A38" s="54">
        <v>32</v>
      </c>
      <c r="B38" s="130"/>
      <c r="C38" s="93" t="s">
        <v>22</v>
      </c>
      <c r="D38" s="41">
        <v>18</v>
      </c>
      <c r="E38" s="94"/>
      <c r="F38" s="95"/>
      <c r="G38" s="95"/>
      <c r="H38" s="95"/>
      <c r="I38" s="95">
        <v>18</v>
      </c>
      <c r="J38" s="95"/>
      <c r="K38" s="95"/>
      <c r="L38" s="95"/>
      <c r="M38" s="96">
        <f t="shared" si="14"/>
        <v>18</v>
      </c>
      <c r="N38" s="12">
        <f t="shared" si="15"/>
        <v>100</v>
      </c>
      <c r="O38" s="101"/>
      <c r="P38" s="102"/>
      <c r="Q38" s="102"/>
      <c r="R38" s="102"/>
      <c r="S38" s="102">
        <v>18</v>
      </c>
      <c r="T38" s="102"/>
      <c r="U38" s="102"/>
      <c r="V38" s="102"/>
      <c r="W38" s="103">
        <f t="shared" si="16"/>
        <v>18</v>
      </c>
      <c r="X38" s="12">
        <f t="shared" si="17"/>
        <v>100</v>
      </c>
      <c r="Y38" s="104">
        <v>18</v>
      </c>
      <c r="Z38" s="96">
        <v>18</v>
      </c>
      <c r="AA38" s="12">
        <f t="shared" si="18"/>
        <v>100</v>
      </c>
    </row>
    <row r="39" spans="1:27" s="5" customFormat="1" ht="21" customHeight="1">
      <c r="A39" s="54">
        <v>33</v>
      </c>
      <c r="B39" s="130"/>
      <c r="C39" s="14" t="s">
        <v>32</v>
      </c>
      <c r="D39" s="42">
        <v>47</v>
      </c>
      <c r="E39" s="28"/>
      <c r="F39" s="8"/>
      <c r="G39" s="8"/>
      <c r="H39" s="8"/>
      <c r="I39" s="8">
        <v>42</v>
      </c>
      <c r="J39" s="8"/>
      <c r="K39" s="8"/>
      <c r="L39" s="8"/>
      <c r="M39" s="10">
        <f t="shared" si="14"/>
        <v>42</v>
      </c>
      <c r="N39" s="12">
        <f t="shared" si="15"/>
        <v>89.36170212765957</v>
      </c>
      <c r="O39" s="30"/>
      <c r="P39" s="9"/>
      <c r="Q39" s="9"/>
      <c r="R39" s="9"/>
      <c r="S39" s="9">
        <v>38</v>
      </c>
      <c r="T39" s="9"/>
      <c r="U39" s="9"/>
      <c r="V39" s="9"/>
      <c r="W39" s="31">
        <f t="shared" si="16"/>
        <v>38</v>
      </c>
      <c r="X39" s="12">
        <f t="shared" si="17"/>
        <v>80.85106382978722</v>
      </c>
      <c r="Y39" s="80">
        <v>47</v>
      </c>
      <c r="Z39" s="10">
        <v>37</v>
      </c>
      <c r="AA39" s="12">
        <f t="shared" si="18"/>
        <v>78.72340425531915</v>
      </c>
    </row>
    <row r="40" spans="1:27" s="5" customFormat="1" ht="21" customHeight="1">
      <c r="A40" s="54">
        <v>34</v>
      </c>
      <c r="B40" s="130"/>
      <c r="C40" s="14" t="s">
        <v>27</v>
      </c>
      <c r="D40" s="50">
        <v>34</v>
      </c>
      <c r="E40" s="28"/>
      <c r="F40" s="8">
        <v>1</v>
      </c>
      <c r="G40" s="8"/>
      <c r="H40" s="8"/>
      <c r="I40" s="8">
        <v>1</v>
      </c>
      <c r="J40" s="8"/>
      <c r="K40" s="8">
        <v>1</v>
      </c>
      <c r="L40" s="8">
        <v>29</v>
      </c>
      <c r="M40" s="10">
        <f t="shared" si="14"/>
        <v>32</v>
      </c>
      <c r="N40" s="12">
        <f t="shared" si="15"/>
        <v>94.11764705882352</v>
      </c>
      <c r="O40" s="30"/>
      <c r="P40" s="9">
        <v>1</v>
      </c>
      <c r="Q40" s="9"/>
      <c r="R40" s="9"/>
      <c r="S40" s="9">
        <v>1</v>
      </c>
      <c r="T40" s="9"/>
      <c r="U40" s="9">
        <v>1</v>
      </c>
      <c r="V40" s="9">
        <v>25</v>
      </c>
      <c r="W40" s="31">
        <f t="shared" si="16"/>
        <v>28</v>
      </c>
      <c r="X40" s="12">
        <f t="shared" si="17"/>
        <v>82.35294117647058</v>
      </c>
      <c r="Y40" s="91">
        <v>34</v>
      </c>
      <c r="Z40" s="10">
        <v>12</v>
      </c>
      <c r="AA40" s="12">
        <f t="shared" si="18"/>
        <v>35.294117647058826</v>
      </c>
    </row>
    <row r="41" spans="1:27" s="5" customFormat="1" ht="21" customHeight="1">
      <c r="A41" s="54">
        <v>35</v>
      </c>
      <c r="B41" s="130"/>
      <c r="C41" s="93" t="s">
        <v>23</v>
      </c>
      <c r="D41" s="41">
        <v>7</v>
      </c>
      <c r="E41" s="94"/>
      <c r="F41" s="95"/>
      <c r="G41" s="95"/>
      <c r="H41" s="95"/>
      <c r="I41" s="95">
        <v>7</v>
      </c>
      <c r="J41" s="95"/>
      <c r="K41" s="95"/>
      <c r="L41" s="95"/>
      <c r="M41" s="96">
        <f t="shared" si="14"/>
        <v>7</v>
      </c>
      <c r="N41" s="12">
        <f t="shared" si="15"/>
        <v>100</v>
      </c>
      <c r="O41" s="101"/>
      <c r="P41" s="102"/>
      <c r="Q41" s="102"/>
      <c r="R41" s="102"/>
      <c r="S41" s="102">
        <v>7</v>
      </c>
      <c r="T41" s="102"/>
      <c r="U41" s="102"/>
      <c r="V41" s="102"/>
      <c r="W41" s="103">
        <f t="shared" si="16"/>
        <v>7</v>
      </c>
      <c r="X41" s="12">
        <f t="shared" si="17"/>
        <v>100</v>
      </c>
      <c r="Y41" s="104">
        <v>7</v>
      </c>
      <c r="Z41" s="96">
        <v>7</v>
      </c>
      <c r="AA41" s="12">
        <f t="shared" si="18"/>
        <v>100</v>
      </c>
    </row>
    <row r="42" spans="1:27" s="5" customFormat="1" ht="21" customHeight="1">
      <c r="A42" s="54">
        <v>36</v>
      </c>
      <c r="B42" s="130"/>
      <c r="C42" s="93" t="s">
        <v>44</v>
      </c>
      <c r="D42" s="41">
        <v>5</v>
      </c>
      <c r="E42" s="94">
        <v>1</v>
      </c>
      <c r="F42" s="95"/>
      <c r="G42" s="95"/>
      <c r="H42" s="95"/>
      <c r="I42" s="95">
        <v>4</v>
      </c>
      <c r="J42" s="95"/>
      <c r="K42" s="95"/>
      <c r="L42" s="95"/>
      <c r="M42" s="96">
        <f>L42+K42+I42+H42+G42+F42+E42</f>
        <v>5</v>
      </c>
      <c r="N42" s="12">
        <f t="shared" si="15"/>
        <v>100</v>
      </c>
      <c r="O42" s="101">
        <v>1</v>
      </c>
      <c r="P42" s="102"/>
      <c r="Q42" s="102"/>
      <c r="R42" s="102"/>
      <c r="S42" s="102">
        <v>4</v>
      </c>
      <c r="T42" s="102"/>
      <c r="U42" s="102"/>
      <c r="V42" s="102"/>
      <c r="W42" s="103">
        <f t="shared" si="16"/>
        <v>5</v>
      </c>
      <c r="X42" s="12">
        <f t="shared" si="17"/>
        <v>100</v>
      </c>
      <c r="Y42" s="104">
        <v>5</v>
      </c>
      <c r="Z42" s="96">
        <v>5</v>
      </c>
      <c r="AA42" s="12">
        <f t="shared" si="18"/>
        <v>100</v>
      </c>
    </row>
    <row r="43" spans="1:27" s="5" customFormat="1" ht="21" customHeight="1">
      <c r="A43" s="54">
        <v>37</v>
      </c>
      <c r="B43" s="130"/>
      <c r="C43" s="74" t="s">
        <v>38</v>
      </c>
      <c r="D43" s="45">
        <v>3</v>
      </c>
      <c r="E43" s="28"/>
      <c r="F43" s="8"/>
      <c r="G43" s="8">
        <v>1</v>
      </c>
      <c r="H43" s="8"/>
      <c r="I43" s="8"/>
      <c r="J43" s="8"/>
      <c r="K43" s="8"/>
      <c r="L43" s="8"/>
      <c r="M43" s="10">
        <f aca="true" t="shared" si="19" ref="M43:M49">L43+K43+J43+I43+H43+G43+F43+E43</f>
        <v>1</v>
      </c>
      <c r="N43" s="12">
        <f t="shared" si="15"/>
        <v>33.33333333333333</v>
      </c>
      <c r="O43" s="30"/>
      <c r="P43" s="9"/>
      <c r="Q43" s="9">
        <v>1</v>
      </c>
      <c r="R43" s="9"/>
      <c r="S43" s="9"/>
      <c r="T43" s="9"/>
      <c r="U43" s="9"/>
      <c r="V43" s="9"/>
      <c r="W43" s="31">
        <f t="shared" si="16"/>
        <v>1</v>
      </c>
      <c r="X43" s="12">
        <f t="shared" si="17"/>
        <v>33.33333333333333</v>
      </c>
      <c r="Y43" s="81">
        <v>3</v>
      </c>
      <c r="Z43" s="10">
        <v>1</v>
      </c>
      <c r="AA43" s="12">
        <f t="shared" si="18"/>
        <v>33.333333333333336</v>
      </c>
    </row>
    <row r="44" spans="1:27" s="5" customFormat="1" ht="21" customHeight="1">
      <c r="A44" s="54">
        <v>38</v>
      </c>
      <c r="B44" s="130"/>
      <c r="C44" s="97" t="s">
        <v>46</v>
      </c>
      <c r="D44" s="42">
        <v>7</v>
      </c>
      <c r="E44" s="94"/>
      <c r="F44" s="95">
        <v>1</v>
      </c>
      <c r="G44" s="95">
        <v>1</v>
      </c>
      <c r="H44" s="95">
        <v>1</v>
      </c>
      <c r="I44" s="95">
        <v>4</v>
      </c>
      <c r="J44" s="95"/>
      <c r="K44" s="95"/>
      <c r="L44" s="95"/>
      <c r="M44" s="96">
        <f t="shared" si="19"/>
        <v>7</v>
      </c>
      <c r="N44" s="12">
        <f t="shared" si="15"/>
        <v>100</v>
      </c>
      <c r="O44" s="101"/>
      <c r="P44" s="102">
        <v>1</v>
      </c>
      <c r="Q44" s="102">
        <v>1</v>
      </c>
      <c r="R44" s="102">
        <v>1</v>
      </c>
      <c r="S44" s="102">
        <v>4</v>
      </c>
      <c r="T44" s="102"/>
      <c r="U44" s="102"/>
      <c r="V44" s="102"/>
      <c r="W44" s="103">
        <f t="shared" si="16"/>
        <v>7</v>
      </c>
      <c r="X44" s="12">
        <f t="shared" si="17"/>
        <v>100</v>
      </c>
      <c r="Y44" s="111">
        <v>7</v>
      </c>
      <c r="Z44" s="96">
        <v>7</v>
      </c>
      <c r="AA44" s="12">
        <f t="shared" si="18"/>
        <v>100</v>
      </c>
    </row>
    <row r="45" spans="1:27" s="5" customFormat="1" ht="21" customHeight="1">
      <c r="A45" s="54">
        <v>39</v>
      </c>
      <c r="B45" s="130"/>
      <c r="C45" s="112" t="s">
        <v>47</v>
      </c>
      <c r="D45" s="43">
        <v>4</v>
      </c>
      <c r="E45" s="94"/>
      <c r="F45" s="95"/>
      <c r="G45" s="95"/>
      <c r="H45" s="95"/>
      <c r="I45" s="95">
        <v>4</v>
      </c>
      <c r="J45" s="95"/>
      <c r="K45" s="95"/>
      <c r="L45" s="95"/>
      <c r="M45" s="96">
        <f t="shared" si="19"/>
        <v>4</v>
      </c>
      <c r="N45" s="12">
        <f t="shared" si="15"/>
        <v>100</v>
      </c>
      <c r="O45" s="101"/>
      <c r="P45" s="102"/>
      <c r="Q45" s="102"/>
      <c r="R45" s="102"/>
      <c r="S45" s="102">
        <v>4</v>
      </c>
      <c r="T45" s="102"/>
      <c r="U45" s="102"/>
      <c r="V45" s="102"/>
      <c r="W45" s="103">
        <f t="shared" si="16"/>
        <v>4</v>
      </c>
      <c r="X45" s="12">
        <f t="shared" si="17"/>
        <v>100</v>
      </c>
      <c r="Y45" s="113">
        <v>4</v>
      </c>
      <c r="Z45" s="96">
        <v>4</v>
      </c>
      <c r="AA45" s="12">
        <f t="shared" si="18"/>
        <v>100</v>
      </c>
    </row>
    <row r="46" spans="1:27" s="5" customFormat="1" ht="21" customHeight="1">
      <c r="A46" s="54">
        <v>40</v>
      </c>
      <c r="B46" s="130"/>
      <c r="C46" s="14" t="s">
        <v>42</v>
      </c>
      <c r="D46" s="43">
        <v>127</v>
      </c>
      <c r="E46" s="28">
        <v>3</v>
      </c>
      <c r="F46" s="8">
        <v>1</v>
      </c>
      <c r="G46" s="8"/>
      <c r="H46" s="8">
        <v>2</v>
      </c>
      <c r="I46" s="8"/>
      <c r="J46" s="8">
        <v>16</v>
      </c>
      <c r="K46" s="8">
        <v>18</v>
      </c>
      <c r="L46" s="8">
        <v>5</v>
      </c>
      <c r="M46" s="10">
        <f t="shared" si="19"/>
        <v>45</v>
      </c>
      <c r="N46" s="12">
        <f t="shared" si="15"/>
        <v>35.43307086614173</v>
      </c>
      <c r="O46" s="30">
        <v>3</v>
      </c>
      <c r="P46" s="9">
        <v>1</v>
      </c>
      <c r="Q46" s="9"/>
      <c r="R46" s="9">
        <v>2</v>
      </c>
      <c r="S46" s="9"/>
      <c r="T46" s="9">
        <v>15</v>
      </c>
      <c r="U46" s="9">
        <v>18</v>
      </c>
      <c r="V46" s="9">
        <v>4</v>
      </c>
      <c r="W46" s="31">
        <f t="shared" si="16"/>
        <v>43</v>
      </c>
      <c r="X46" s="12">
        <f t="shared" si="17"/>
        <v>33.85826771653544</v>
      </c>
      <c r="Y46" s="33">
        <v>127</v>
      </c>
      <c r="Z46" s="10">
        <v>24</v>
      </c>
      <c r="AA46" s="12">
        <f t="shared" si="18"/>
        <v>18.89763779527559</v>
      </c>
    </row>
    <row r="47" spans="1:27" s="5" customFormat="1" ht="21" customHeight="1">
      <c r="A47" s="54">
        <v>41</v>
      </c>
      <c r="B47" s="130"/>
      <c r="C47" s="112" t="s">
        <v>28</v>
      </c>
      <c r="D47" s="43">
        <v>42</v>
      </c>
      <c r="E47" s="98"/>
      <c r="F47" s="99"/>
      <c r="G47" s="99"/>
      <c r="H47" s="99"/>
      <c r="I47" s="99"/>
      <c r="J47" s="99"/>
      <c r="K47" s="99"/>
      <c r="L47" s="99">
        <v>42</v>
      </c>
      <c r="M47" s="100">
        <f t="shared" si="19"/>
        <v>42</v>
      </c>
      <c r="N47" s="21">
        <f t="shared" si="15"/>
        <v>100</v>
      </c>
      <c r="O47" s="105"/>
      <c r="P47" s="106"/>
      <c r="Q47" s="106"/>
      <c r="R47" s="106"/>
      <c r="S47" s="106"/>
      <c r="T47" s="106"/>
      <c r="U47" s="106"/>
      <c r="V47" s="106">
        <v>42</v>
      </c>
      <c r="W47" s="107">
        <f t="shared" si="16"/>
        <v>42</v>
      </c>
      <c r="X47" s="21">
        <f>W47/D47*100</f>
        <v>100</v>
      </c>
      <c r="Y47" s="113">
        <v>42</v>
      </c>
      <c r="Z47" s="100">
        <v>42</v>
      </c>
      <c r="AA47" s="21">
        <f>Z47*100/Y47</f>
        <v>100</v>
      </c>
    </row>
    <row r="48" spans="1:27" s="5" customFormat="1" ht="21" customHeight="1">
      <c r="A48" s="54">
        <v>42</v>
      </c>
      <c r="B48" s="130"/>
      <c r="C48" s="14" t="s">
        <v>68</v>
      </c>
      <c r="D48" s="43">
        <v>3</v>
      </c>
      <c r="E48" s="28"/>
      <c r="F48" s="8">
        <v>2</v>
      </c>
      <c r="G48" s="8"/>
      <c r="H48" s="8"/>
      <c r="I48" s="8"/>
      <c r="J48" s="8"/>
      <c r="K48" s="8"/>
      <c r="L48" s="8"/>
      <c r="M48" s="10">
        <f t="shared" si="19"/>
        <v>2</v>
      </c>
      <c r="N48" s="12">
        <f t="shared" si="15"/>
        <v>66.66666666666666</v>
      </c>
      <c r="O48" s="30"/>
      <c r="P48" s="9">
        <v>2</v>
      </c>
      <c r="Q48" s="9"/>
      <c r="R48" s="9"/>
      <c r="S48" s="9"/>
      <c r="T48" s="9"/>
      <c r="U48" s="9"/>
      <c r="V48" s="9"/>
      <c r="W48" s="31">
        <f t="shared" si="16"/>
        <v>2</v>
      </c>
      <c r="X48" s="41">
        <v>3</v>
      </c>
      <c r="Y48" s="33">
        <v>3</v>
      </c>
      <c r="Z48" s="10">
        <v>2</v>
      </c>
      <c r="AA48" s="12">
        <f>Z48*100/Y48</f>
        <v>66.66666666666667</v>
      </c>
    </row>
    <row r="49" spans="1:27" s="5" customFormat="1" ht="21" customHeight="1">
      <c r="A49" s="54">
        <v>43</v>
      </c>
      <c r="B49" s="130"/>
      <c r="C49" s="97" t="s">
        <v>62</v>
      </c>
      <c r="D49" s="43">
        <v>2</v>
      </c>
      <c r="E49" s="98"/>
      <c r="F49" s="99">
        <v>2</v>
      </c>
      <c r="G49" s="99"/>
      <c r="H49" s="99"/>
      <c r="I49" s="99"/>
      <c r="J49" s="99"/>
      <c r="K49" s="99"/>
      <c r="L49" s="99"/>
      <c r="M49" s="100">
        <f t="shared" si="19"/>
        <v>2</v>
      </c>
      <c r="N49" s="21">
        <f t="shared" si="15"/>
        <v>100</v>
      </c>
      <c r="O49" s="105"/>
      <c r="P49" s="106">
        <v>2</v>
      </c>
      <c r="Q49" s="106"/>
      <c r="R49" s="106"/>
      <c r="S49" s="106"/>
      <c r="T49" s="106"/>
      <c r="U49" s="106"/>
      <c r="V49" s="106"/>
      <c r="W49" s="107">
        <f t="shared" si="16"/>
        <v>2</v>
      </c>
      <c r="X49" s="21">
        <f>W49/D49*100</f>
        <v>100</v>
      </c>
      <c r="Y49" s="33">
        <v>2</v>
      </c>
      <c r="Z49" s="86">
        <v>1</v>
      </c>
      <c r="AA49" s="21">
        <f>Z49*100/Y49</f>
        <v>50</v>
      </c>
    </row>
    <row r="50" spans="1:27" s="5" customFormat="1" ht="21" customHeight="1" thickBot="1">
      <c r="A50" s="54">
        <v>44</v>
      </c>
      <c r="B50" s="130"/>
      <c r="C50" s="92" t="s">
        <v>15</v>
      </c>
      <c r="D50" s="43">
        <v>259</v>
      </c>
      <c r="E50" s="84">
        <v>13</v>
      </c>
      <c r="F50" s="85">
        <v>34</v>
      </c>
      <c r="G50" s="85">
        <v>24</v>
      </c>
      <c r="H50" s="85">
        <v>42</v>
      </c>
      <c r="I50" s="85">
        <v>45</v>
      </c>
      <c r="J50" s="85">
        <v>18</v>
      </c>
      <c r="K50" s="85">
        <v>2</v>
      </c>
      <c r="L50" s="85">
        <v>13</v>
      </c>
      <c r="M50" s="86">
        <f>L50+K50+J50+I50+H50+G50+F50+E50</f>
        <v>191</v>
      </c>
      <c r="N50" s="21">
        <f t="shared" si="15"/>
        <v>73.74517374517374</v>
      </c>
      <c r="O50" s="87">
        <v>13</v>
      </c>
      <c r="P50" s="88">
        <v>33</v>
      </c>
      <c r="Q50" s="88">
        <v>24</v>
      </c>
      <c r="R50" s="88">
        <v>42</v>
      </c>
      <c r="S50" s="88">
        <v>44</v>
      </c>
      <c r="T50" s="88">
        <v>18</v>
      </c>
      <c r="U50" s="88">
        <v>2</v>
      </c>
      <c r="V50" s="88">
        <v>11</v>
      </c>
      <c r="W50" s="89">
        <f>V50+U50+T50+S50+R50+Q50+P50+O50</f>
        <v>187</v>
      </c>
      <c r="X50" s="21">
        <f>W50/D50*100</f>
        <v>72.2007722007722</v>
      </c>
      <c r="Y50" s="33">
        <v>259</v>
      </c>
      <c r="Z50" s="86">
        <v>158</v>
      </c>
      <c r="AA50" s="21">
        <f aca="true" t="shared" si="20" ref="AA50:AA57">Z50*100/Y50</f>
        <v>61.003861003861005</v>
      </c>
    </row>
    <row r="51" spans="1:27" s="5" customFormat="1" ht="20.25" customHeight="1" thickBot="1">
      <c r="A51" s="118" t="s">
        <v>13</v>
      </c>
      <c r="B51" s="119"/>
      <c r="C51" s="119"/>
      <c r="D51" s="44">
        <f>SUM(D7:D50)</f>
        <v>1859</v>
      </c>
      <c r="E51" s="29">
        <f aca="true" t="shared" si="21" ref="E51:M51">SUM(E7:E50)</f>
        <v>98</v>
      </c>
      <c r="F51" s="23">
        <f t="shared" si="21"/>
        <v>185</v>
      </c>
      <c r="G51" s="23">
        <f t="shared" si="21"/>
        <v>293</v>
      </c>
      <c r="H51" s="23">
        <f t="shared" si="21"/>
        <v>316</v>
      </c>
      <c r="I51" s="23">
        <f t="shared" si="21"/>
        <v>168</v>
      </c>
      <c r="J51" s="23">
        <f t="shared" si="21"/>
        <v>119</v>
      </c>
      <c r="K51" s="23">
        <f t="shared" si="21"/>
        <v>101</v>
      </c>
      <c r="L51" s="23">
        <f t="shared" si="21"/>
        <v>123</v>
      </c>
      <c r="M51" s="24">
        <f t="shared" si="21"/>
        <v>1403</v>
      </c>
      <c r="N51" s="25">
        <f t="shared" si="15"/>
        <v>75.47068316299087</v>
      </c>
      <c r="O51" s="29">
        <f aca="true" t="shared" si="22" ref="O51:V51">SUM(O7:O50)</f>
        <v>96</v>
      </c>
      <c r="P51" s="23">
        <f t="shared" si="22"/>
        <v>178</v>
      </c>
      <c r="Q51" s="23">
        <f t="shared" si="22"/>
        <v>291</v>
      </c>
      <c r="R51" s="23">
        <f t="shared" si="22"/>
        <v>299</v>
      </c>
      <c r="S51" s="23">
        <f t="shared" si="22"/>
        <v>160</v>
      </c>
      <c r="T51" s="23">
        <f t="shared" si="22"/>
        <v>94</v>
      </c>
      <c r="U51" s="23">
        <f t="shared" si="22"/>
        <v>98</v>
      </c>
      <c r="V51" s="23">
        <f t="shared" si="22"/>
        <v>114</v>
      </c>
      <c r="W51" s="32">
        <f>V51+U51+T51+S51+R51+Q51+P51+O51</f>
        <v>1330</v>
      </c>
      <c r="X51" s="25">
        <f>W51/D51*100</f>
        <v>71.54384077461</v>
      </c>
      <c r="Y51" s="26">
        <f>SUM(Y7:Y50)</f>
        <v>1859</v>
      </c>
      <c r="Z51" s="24">
        <f>SUM(Z7:Z50)</f>
        <v>941</v>
      </c>
      <c r="AA51" s="25">
        <f t="shared" si="20"/>
        <v>50.6186121570737</v>
      </c>
    </row>
    <row r="52" spans="1:27" ht="20.25" customHeight="1">
      <c r="A52" s="55">
        <v>1</v>
      </c>
      <c r="B52" s="116" t="s">
        <v>45</v>
      </c>
      <c r="C52" s="56" t="s">
        <v>8</v>
      </c>
      <c r="D52" s="46">
        <v>74</v>
      </c>
      <c r="E52" s="64">
        <v>8</v>
      </c>
      <c r="F52" s="65">
        <v>10</v>
      </c>
      <c r="G52" s="65">
        <v>7</v>
      </c>
      <c r="H52" s="65">
        <v>13</v>
      </c>
      <c r="I52" s="65">
        <v>13</v>
      </c>
      <c r="J52" s="65">
        <v>6</v>
      </c>
      <c r="K52" s="65">
        <v>8</v>
      </c>
      <c r="L52" s="65">
        <v>6</v>
      </c>
      <c r="M52" s="63">
        <f>L52+K52+J52+I52+H52+G52+F52+E52</f>
        <v>71</v>
      </c>
      <c r="N52" s="22">
        <f t="shared" si="15"/>
        <v>95.94594594594594</v>
      </c>
      <c r="O52" s="64">
        <v>7</v>
      </c>
      <c r="P52" s="65">
        <v>10</v>
      </c>
      <c r="Q52" s="65">
        <v>7</v>
      </c>
      <c r="R52" s="65">
        <v>13</v>
      </c>
      <c r="S52" s="65">
        <v>12</v>
      </c>
      <c r="T52" s="65">
        <v>6</v>
      </c>
      <c r="U52" s="65">
        <v>8</v>
      </c>
      <c r="V52" s="65">
        <v>6</v>
      </c>
      <c r="W52" s="66">
        <f aca="true" t="shared" si="23" ref="W52:W57">V52+U52+T52+S52+R52+Q52+P52+O52</f>
        <v>69</v>
      </c>
      <c r="X52" s="22">
        <f aca="true" t="shared" si="24" ref="X52:X57">W52/D52*100</f>
        <v>93.24324324324324</v>
      </c>
      <c r="Y52" s="64">
        <v>74</v>
      </c>
      <c r="Z52" s="63">
        <v>55</v>
      </c>
      <c r="AA52" s="22">
        <f t="shared" si="20"/>
        <v>74.32432432432432</v>
      </c>
    </row>
    <row r="53" spans="1:27" ht="16.5" customHeight="1">
      <c r="A53" s="57">
        <v>2</v>
      </c>
      <c r="B53" s="116"/>
      <c r="C53" s="58" t="s">
        <v>9</v>
      </c>
      <c r="D53" s="47">
        <v>47</v>
      </c>
      <c r="E53" s="30">
        <v>2</v>
      </c>
      <c r="F53" s="9">
        <v>4</v>
      </c>
      <c r="G53" s="9">
        <v>5</v>
      </c>
      <c r="H53" s="9">
        <v>9</v>
      </c>
      <c r="I53" s="9">
        <v>7</v>
      </c>
      <c r="J53" s="9">
        <v>4</v>
      </c>
      <c r="K53" s="9">
        <v>9</v>
      </c>
      <c r="L53" s="9">
        <v>3</v>
      </c>
      <c r="M53" s="10">
        <f>L53+K53+J53+I53+H53+G53+F53+E53</f>
        <v>43</v>
      </c>
      <c r="N53" s="13">
        <f t="shared" si="15"/>
        <v>91.48936170212765</v>
      </c>
      <c r="O53" s="30">
        <v>2</v>
      </c>
      <c r="P53" s="9">
        <v>4</v>
      </c>
      <c r="Q53" s="9">
        <v>5</v>
      </c>
      <c r="R53" s="9">
        <v>9</v>
      </c>
      <c r="S53" s="9">
        <v>7</v>
      </c>
      <c r="T53" s="9">
        <v>4</v>
      </c>
      <c r="U53" s="9">
        <v>9</v>
      </c>
      <c r="V53" s="9">
        <v>3</v>
      </c>
      <c r="W53" s="31">
        <f t="shared" si="23"/>
        <v>43</v>
      </c>
      <c r="X53" s="13">
        <f t="shared" si="24"/>
        <v>91.48936170212765</v>
      </c>
      <c r="Y53" s="30">
        <v>47</v>
      </c>
      <c r="Z53" s="10">
        <v>36</v>
      </c>
      <c r="AA53" s="13">
        <f t="shared" si="20"/>
        <v>76.59574468085107</v>
      </c>
    </row>
    <row r="54" spans="1:27" ht="16.5" customHeight="1">
      <c r="A54" s="57">
        <v>3</v>
      </c>
      <c r="B54" s="116"/>
      <c r="C54" s="58" t="s">
        <v>10</v>
      </c>
      <c r="D54" s="47">
        <v>26</v>
      </c>
      <c r="E54" s="30">
        <v>2</v>
      </c>
      <c r="F54" s="9">
        <v>1</v>
      </c>
      <c r="G54" s="9">
        <v>8</v>
      </c>
      <c r="H54" s="9">
        <v>7</v>
      </c>
      <c r="I54" s="9"/>
      <c r="J54" s="9"/>
      <c r="K54" s="9">
        <v>2</v>
      </c>
      <c r="L54" s="9">
        <v>6</v>
      </c>
      <c r="M54" s="10">
        <f>L54+K54+J54+I54+H54+G54+F54+E54</f>
        <v>26</v>
      </c>
      <c r="N54" s="13">
        <f t="shared" si="15"/>
        <v>100</v>
      </c>
      <c r="O54" s="30"/>
      <c r="P54" s="9">
        <v>1</v>
      </c>
      <c r="Q54" s="9">
        <v>8</v>
      </c>
      <c r="R54" s="9">
        <v>7</v>
      </c>
      <c r="S54" s="9"/>
      <c r="T54" s="9"/>
      <c r="U54" s="9">
        <v>1</v>
      </c>
      <c r="V54" s="9">
        <v>6</v>
      </c>
      <c r="W54" s="31">
        <f t="shared" si="23"/>
        <v>23</v>
      </c>
      <c r="X54" s="13">
        <f t="shared" si="24"/>
        <v>88.46153846153845</v>
      </c>
      <c r="Y54" s="30">
        <v>26</v>
      </c>
      <c r="Z54" s="10">
        <v>19</v>
      </c>
      <c r="AA54" s="13">
        <f t="shared" si="20"/>
        <v>73.07692307692308</v>
      </c>
    </row>
    <row r="55" spans="1:27" ht="19.5" customHeight="1">
      <c r="A55" s="59">
        <v>4</v>
      </c>
      <c r="B55" s="116"/>
      <c r="C55" s="40" t="s">
        <v>12</v>
      </c>
      <c r="D55" s="47">
        <v>2</v>
      </c>
      <c r="E55" s="101">
        <v>1</v>
      </c>
      <c r="F55" s="102"/>
      <c r="G55" s="102"/>
      <c r="H55" s="102"/>
      <c r="I55" s="102">
        <v>1</v>
      </c>
      <c r="J55" s="102"/>
      <c r="K55" s="102"/>
      <c r="L55" s="102"/>
      <c r="M55" s="96">
        <f>L55+K55+J55+I55+H55+G55+F55+E55</f>
        <v>2</v>
      </c>
      <c r="N55" s="13">
        <f t="shared" si="15"/>
        <v>100</v>
      </c>
      <c r="O55" s="101"/>
      <c r="P55" s="102"/>
      <c r="Q55" s="102"/>
      <c r="R55" s="102"/>
      <c r="S55" s="102">
        <v>1</v>
      </c>
      <c r="T55" s="102"/>
      <c r="U55" s="102"/>
      <c r="V55" s="102"/>
      <c r="W55" s="103">
        <f t="shared" si="23"/>
        <v>1</v>
      </c>
      <c r="X55" s="13">
        <f t="shared" si="24"/>
        <v>50</v>
      </c>
      <c r="Y55" s="101">
        <v>2</v>
      </c>
      <c r="Z55" s="96">
        <v>2</v>
      </c>
      <c r="AA55" s="13">
        <f t="shared" si="20"/>
        <v>100</v>
      </c>
    </row>
    <row r="56" spans="1:27" ht="19.5" customHeight="1">
      <c r="A56" s="59">
        <v>5</v>
      </c>
      <c r="B56" s="116"/>
      <c r="C56" s="60" t="s">
        <v>11</v>
      </c>
      <c r="D56" s="67">
        <v>40</v>
      </c>
      <c r="E56" s="30">
        <v>2</v>
      </c>
      <c r="F56" s="9">
        <v>2</v>
      </c>
      <c r="G56" s="9">
        <v>7</v>
      </c>
      <c r="H56" s="9">
        <v>5</v>
      </c>
      <c r="I56" s="9">
        <v>1</v>
      </c>
      <c r="J56" s="9">
        <v>2</v>
      </c>
      <c r="K56" s="9"/>
      <c r="L56" s="9">
        <v>6</v>
      </c>
      <c r="M56" s="10">
        <f>L56+K56+J56+I56+H56+G56+F56+E56</f>
        <v>25</v>
      </c>
      <c r="N56" s="13">
        <f t="shared" si="15"/>
        <v>62.5</v>
      </c>
      <c r="O56" s="30">
        <v>2</v>
      </c>
      <c r="P56" s="9">
        <v>2</v>
      </c>
      <c r="Q56" s="9">
        <v>7</v>
      </c>
      <c r="R56" s="9">
        <v>5</v>
      </c>
      <c r="S56" s="9">
        <v>1</v>
      </c>
      <c r="T56" s="9">
        <v>2</v>
      </c>
      <c r="U56" s="9"/>
      <c r="V56" s="9">
        <v>5</v>
      </c>
      <c r="W56" s="31">
        <f t="shared" si="23"/>
        <v>24</v>
      </c>
      <c r="X56" s="13">
        <f t="shared" si="24"/>
        <v>60</v>
      </c>
      <c r="Y56" s="30">
        <v>40</v>
      </c>
      <c r="Z56" s="10">
        <v>19</v>
      </c>
      <c r="AA56" s="13">
        <f t="shared" si="20"/>
        <v>47.5</v>
      </c>
    </row>
    <row r="57" spans="1:27" ht="19.5" customHeight="1" thickBot="1">
      <c r="A57" s="61">
        <v>6</v>
      </c>
      <c r="B57" s="117"/>
      <c r="C57" s="62" t="s">
        <v>21</v>
      </c>
      <c r="D57" s="68">
        <v>572</v>
      </c>
      <c r="E57" s="34">
        <v>7</v>
      </c>
      <c r="F57" s="70"/>
      <c r="G57" s="35"/>
      <c r="H57" s="35"/>
      <c r="I57" s="35"/>
      <c r="J57" s="35"/>
      <c r="K57" s="35">
        <v>24</v>
      </c>
      <c r="L57" s="35">
        <v>12</v>
      </c>
      <c r="M57" s="36">
        <f>L57+K57+J57+I57+H57+G57+E57</f>
        <v>43</v>
      </c>
      <c r="N57" s="20">
        <f t="shared" si="15"/>
        <v>7.517482517482517</v>
      </c>
      <c r="O57" s="34">
        <v>81</v>
      </c>
      <c r="P57" s="35"/>
      <c r="Q57" s="35"/>
      <c r="R57" s="35"/>
      <c r="S57" s="35"/>
      <c r="T57" s="35"/>
      <c r="U57" s="35">
        <v>24</v>
      </c>
      <c r="V57" s="35">
        <v>12</v>
      </c>
      <c r="W57" s="36">
        <f t="shared" si="23"/>
        <v>117</v>
      </c>
      <c r="X57" s="20">
        <f t="shared" si="24"/>
        <v>20.454545454545457</v>
      </c>
      <c r="Y57" s="71">
        <v>572</v>
      </c>
      <c r="Z57" s="37">
        <v>40</v>
      </c>
      <c r="AA57" s="20">
        <f t="shared" si="20"/>
        <v>6.993006993006993</v>
      </c>
    </row>
    <row r="58" spans="1:27" ht="16.5" thickBot="1">
      <c r="A58" s="15"/>
      <c r="B58" s="7"/>
      <c r="C58" s="7"/>
      <c r="D58" s="7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6:27" ht="15.7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AA59" s="1"/>
    </row>
    <row r="60" spans="6:27" ht="15.75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AA60" s="1"/>
    </row>
    <row r="61" spans="6:27" ht="15.75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AA61" s="1"/>
    </row>
    <row r="62" spans="6:27" ht="15.7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AA62" s="1"/>
    </row>
  </sheetData>
  <sheetProtection/>
  <mergeCells count="14">
    <mergeCell ref="AA5:AA6"/>
    <mergeCell ref="M5:M6"/>
    <mergeCell ref="N5:N6"/>
    <mergeCell ref="W5:W6"/>
    <mergeCell ref="X5:X6"/>
    <mergeCell ref="O5:V5"/>
    <mergeCell ref="B52:B57"/>
    <mergeCell ref="A51:C51"/>
    <mergeCell ref="Y5:Z5"/>
    <mergeCell ref="B5:C6"/>
    <mergeCell ref="A5:A6"/>
    <mergeCell ref="D5:D6"/>
    <mergeCell ref="B7:B50"/>
    <mergeCell ref="E5:L5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ShaVW</dc:creator>
  <cp:keywords/>
  <dc:description/>
  <cp:lastModifiedBy>Соловьева </cp:lastModifiedBy>
  <cp:lastPrinted>2015-08-20T05:29:33Z</cp:lastPrinted>
  <dcterms:created xsi:type="dcterms:W3CDTF">2004-07-21T08:29:16Z</dcterms:created>
  <dcterms:modified xsi:type="dcterms:W3CDTF">2015-08-20T05:30:31Z</dcterms:modified>
  <cp:category/>
  <cp:version/>
  <cp:contentType/>
  <cp:contentStatus/>
</cp:coreProperties>
</file>